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7" sheetId="1" r:id="rId1"/>
    <sheet name="Лист1" sheetId="2" r:id="rId2"/>
  </sheets>
  <definedNames>
    <definedName name="_xlnm.Print_Titles" localSheetId="0">'2017'!$A:$D,'2017'!$7:$8</definedName>
    <definedName name="_xlnm.Print_Area" localSheetId="0">'2017'!$A$1:$AV$80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<sst xmlns="http://schemas.openxmlformats.org/spreadsheetml/2006/main" count="208" uniqueCount="81">
  <si>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</si>
  <si>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</si>
  <si>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</si>
  <si>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</si>
  <si>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</si>
  <si>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</si>
  <si>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</si>
  <si>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</si>
  <si>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</si>
  <si>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</si>
  <si>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</si>
  <si>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</si>
  <si>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</si>
  <si>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</si>
  <si>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</si>
  <si>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</si>
  <si>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</si>
  <si>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</si>
  <si>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</si>
  <si>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</si>
  <si>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</si>
  <si>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</si>
  <si>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</si>
  <si>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</si>
  <si>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</si>
  <si>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</si>
  <si>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</si>
  <si>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</si>
  <si>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</si>
  <si>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</si>
  <si>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</si>
  <si>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</si>
  <si>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</si>
  <si>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</si>
  <si>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</si>
  <si>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</si>
  <si>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</si>
  <si>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</si>
  <si>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</si>
  <si>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</si>
  <si>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</si>
  <si>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</si>
  <si>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</si>
  <si>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</si>
  <si>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</si>
  <si>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</si>
  <si>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</si>
  <si>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</si>
  <si>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</si>
  <si>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</si>
  <si>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</si>
  <si>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</si>
  <si>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</si>
  <si>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</si>
  <si>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</si>
  <si>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</si>
  <si>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</si>
  <si>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</si>
  <si>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</si>
  <si>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</si>
  <si>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</si>
  <si>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</si>
  <si>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</si>
  <si>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</si>
  <si>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</si>
  <si>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</si>
  <si>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</si>
  <si>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</si>
  <si>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</si>
  <si>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</si>
  <si>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</si>
  <si>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</si>
  <si>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</si>
  <si>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</si>
  <si>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</si>
  <si>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</si>
  <si>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</si>
  <si>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</si>
  <si>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</si>
  <si>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касса итого на дату за месяц</t>
  </si>
  <si>
    <t>от "_____"_____________2018 №_____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</si>
</sst>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171" fontId="53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1" fontId="52" fillId="0" borderId="10" xfId="6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1" fontId="53" fillId="0" borderId="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/>
    </xf>
    <xf numFmtId="171" fontId="52" fillId="13" borderId="10" xfId="6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1" fontId="53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6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13" borderId="10" xfId="61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3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174" fontId="52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 horizontal="center" vertical="center" wrapText="1"/>
    </xf>
    <xf numFmtId="171" fontId="2" fillId="1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171" fontId="52" fillId="34" borderId="10" xfId="63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175" fontId="52" fillId="34" borderId="10" xfId="63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3" fillId="34" borderId="0" xfId="0" applyFont="1" applyFill="1" applyAlignment="1">
      <alignment/>
    </xf>
    <xf numFmtId="174" fontId="15" fillId="13" borderId="10" xfId="63" applyNumberFormat="1" applyFont="1" applyFill="1" applyBorder="1" applyAlignment="1">
      <alignment horizontal="center"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 wrapText="1"/>
    </xf>
    <xf numFmtId="171" fontId="52" fillId="35" borderId="0" xfId="63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175" fontId="52" fillId="35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3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T86"/>
  <sheetViews>
    <sheetView tabSelected="1" view="pageBreakPreview" zoomScale="55" zoomScaleNormal="70" zoomScaleSheetLayoutView="55" workbookViewId="0" topLeftCell="G1">
      <selection activeCell="AC80" sqref="AC1:AR80"/>
    </sheetView>
  </sheetViews>
  <sheetFormatPr defaultColWidth="9.140625" defaultRowHeight="15"/>
  <cols>
    <col min="1" max="1" width="6.7109375" style="39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3.421875" style="16" customWidth="1"/>
    <col min="22" max="22" width="14.00390625" style="16" bestFit="1" customWidth="1"/>
    <col min="23" max="23" width="14.8515625" style="16" customWidth="1"/>
    <col min="24" max="24" width="12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9.421875" style="16" customWidth="1"/>
    <col min="29" max="29" width="16.57421875" style="16" customWidth="1"/>
    <col min="30" max="30" width="11.57421875" style="16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30" customWidth="1"/>
    <col min="45" max="45" width="6.8515625" style="30" customWidth="1"/>
    <col min="46" max="46" width="17.57421875" style="119" hidden="1" customWidth="1"/>
    <col min="47" max="48" width="0" style="16" hidden="1" customWidth="1"/>
    <col min="49" max="16384" width="9.140625" style="16" customWidth="1"/>
  </cols>
  <sheetData>
    <row r="1" spans="17:27" ht="15.75">
      <c r="Q1" s="11"/>
      <c r="R1" s="11"/>
      <c r="S1" s="11"/>
      <c r="T1" s="11"/>
      <c r="U1" s="11"/>
      <c r="Y1" s="36" t="s">
        <v>70</v>
      </c>
      <c r="Z1" s="36"/>
      <c r="AA1" s="36"/>
    </row>
    <row r="2" spans="17:27" ht="13.5" customHeight="1">
      <c r="Q2" s="11"/>
      <c r="R2" s="11"/>
      <c r="S2" s="11"/>
      <c r="T2" s="11"/>
      <c r="U2" s="11"/>
      <c r="Y2" s="36" t="s">
        <v>80</v>
      </c>
      <c r="Z2" s="36"/>
      <c r="AA2" s="36"/>
    </row>
    <row r="3" spans="5:21" ht="21.75" customHeight="1">
      <c r="E3" s="137" t="s">
        <v>73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2:46" ht="47.25" customHeight="1">
      <c r="B4" s="42"/>
      <c r="C4" s="16"/>
      <c r="D4" s="16"/>
      <c r="E4" s="123" t="s">
        <v>78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T4" s="121"/>
    </row>
    <row r="5" spans="2:46" ht="27" customHeight="1">
      <c r="B5" s="42"/>
      <c r="C5" s="38"/>
      <c r="D5" s="38"/>
      <c r="E5" s="38"/>
      <c r="F5" s="38"/>
      <c r="G5" s="27"/>
      <c r="H5" s="16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2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T5" s="121"/>
    </row>
    <row r="6" ht="11.25" customHeight="1">
      <c r="AT6" s="120"/>
    </row>
    <row r="7" spans="1:46" ht="24.75" customHeight="1">
      <c r="A7" s="138" t="s">
        <v>0</v>
      </c>
      <c r="B7" s="139" t="s">
        <v>1</v>
      </c>
      <c r="C7" s="139" t="s">
        <v>2</v>
      </c>
      <c r="D7" s="139" t="s">
        <v>3</v>
      </c>
      <c r="E7" s="136" t="s">
        <v>65</v>
      </c>
      <c r="F7" s="136"/>
      <c r="G7" s="136"/>
      <c r="H7" s="140" t="s">
        <v>53</v>
      </c>
      <c r="I7" s="140"/>
      <c r="J7" s="140"/>
      <c r="K7" s="124" t="s">
        <v>54</v>
      </c>
      <c r="L7" s="124"/>
      <c r="M7" s="124"/>
      <c r="N7" s="124" t="s">
        <v>55</v>
      </c>
      <c r="O7" s="124"/>
      <c r="P7" s="124"/>
      <c r="Q7" s="124" t="s">
        <v>56</v>
      </c>
      <c r="R7" s="124"/>
      <c r="S7" s="124"/>
      <c r="T7" s="124" t="s">
        <v>57</v>
      </c>
      <c r="U7" s="124"/>
      <c r="V7" s="124"/>
      <c r="W7" s="124" t="s">
        <v>58</v>
      </c>
      <c r="X7" s="124"/>
      <c r="Y7" s="124"/>
      <c r="Z7" s="124" t="s">
        <v>59</v>
      </c>
      <c r="AA7" s="124"/>
      <c r="AB7" s="124"/>
      <c r="AC7" s="124" t="s">
        <v>60</v>
      </c>
      <c r="AD7" s="124"/>
      <c r="AE7" s="124"/>
      <c r="AF7" s="124" t="s">
        <v>61</v>
      </c>
      <c r="AG7" s="124"/>
      <c r="AH7" s="124"/>
      <c r="AI7" s="124" t="s">
        <v>62</v>
      </c>
      <c r="AJ7" s="124"/>
      <c r="AK7" s="124"/>
      <c r="AL7" s="124" t="s">
        <v>63</v>
      </c>
      <c r="AM7" s="124"/>
      <c r="AN7" s="124"/>
      <c r="AO7" s="124" t="s">
        <v>64</v>
      </c>
      <c r="AP7" s="124"/>
      <c r="AQ7" s="124"/>
      <c r="AR7" s="124" t="s">
        <v>72</v>
      </c>
      <c r="AS7" s="43"/>
      <c r="AT7" s="121"/>
    </row>
    <row r="8" spans="1:46" ht="63" customHeight="1">
      <c r="A8" s="138"/>
      <c r="B8" s="139"/>
      <c r="C8" s="139"/>
      <c r="D8" s="139"/>
      <c r="E8" s="136" t="s">
        <v>66</v>
      </c>
      <c r="F8" s="136"/>
      <c r="G8" s="124" t="s">
        <v>71</v>
      </c>
      <c r="H8" s="124" t="s">
        <v>66</v>
      </c>
      <c r="I8" s="124"/>
      <c r="J8" s="91" t="s">
        <v>71</v>
      </c>
      <c r="K8" s="124" t="s">
        <v>66</v>
      </c>
      <c r="L8" s="124"/>
      <c r="M8" s="66" t="s">
        <v>71</v>
      </c>
      <c r="N8" s="124" t="s">
        <v>66</v>
      </c>
      <c r="O8" s="124"/>
      <c r="P8" s="66" t="s">
        <v>71</v>
      </c>
      <c r="Q8" s="124" t="s">
        <v>66</v>
      </c>
      <c r="R8" s="124"/>
      <c r="S8" s="66" t="s">
        <v>71</v>
      </c>
      <c r="T8" s="124" t="s">
        <v>66</v>
      </c>
      <c r="U8" s="124"/>
      <c r="V8" s="124" t="s">
        <v>71</v>
      </c>
      <c r="W8" s="124" t="s">
        <v>66</v>
      </c>
      <c r="X8" s="124"/>
      <c r="Y8" s="124" t="s">
        <v>71</v>
      </c>
      <c r="Z8" s="124" t="s">
        <v>66</v>
      </c>
      <c r="AA8" s="124"/>
      <c r="AB8" s="124" t="s">
        <v>71</v>
      </c>
      <c r="AC8" s="124" t="s">
        <v>66</v>
      </c>
      <c r="AD8" s="124"/>
      <c r="AE8" s="124" t="s">
        <v>71</v>
      </c>
      <c r="AF8" s="124" t="s">
        <v>66</v>
      </c>
      <c r="AG8" s="124"/>
      <c r="AH8" s="124" t="s">
        <v>71</v>
      </c>
      <c r="AI8" s="124" t="s">
        <v>66</v>
      </c>
      <c r="AJ8" s="124"/>
      <c r="AK8" s="124" t="s">
        <v>71</v>
      </c>
      <c r="AL8" s="124" t="s">
        <v>66</v>
      </c>
      <c r="AM8" s="124"/>
      <c r="AN8" s="124" t="s">
        <v>71</v>
      </c>
      <c r="AO8" s="124" t="s">
        <v>66</v>
      </c>
      <c r="AP8" s="124"/>
      <c r="AQ8" s="124" t="s">
        <v>71</v>
      </c>
      <c r="AR8" s="124"/>
      <c r="AS8" s="43"/>
      <c r="AT8" s="109" t="s">
        <v>79</v>
      </c>
    </row>
    <row r="9" spans="1:46" s="22" customFormat="1" ht="24" customHeight="1">
      <c r="A9" s="138"/>
      <c r="B9" s="139"/>
      <c r="C9" s="139"/>
      <c r="D9" s="139"/>
      <c r="E9" s="53" t="s">
        <v>67</v>
      </c>
      <c r="F9" s="29" t="s">
        <v>68</v>
      </c>
      <c r="G9" s="124"/>
      <c r="H9" s="61" t="s">
        <v>67</v>
      </c>
      <c r="I9" s="28" t="s">
        <v>68</v>
      </c>
      <c r="J9" s="91"/>
      <c r="K9" s="61" t="s">
        <v>67</v>
      </c>
      <c r="L9" s="66" t="s">
        <v>68</v>
      </c>
      <c r="M9" s="66"/>
      <c r="N9" s="61" t="s">
        <v>67</v>
      </c>
      <c r="O9" s="28" t="s">
        <v>68</v>
      </c>
      <c r="P9" s="66"/>
      <c r="Q9" s="61" t="s">
        <v>67</v>
      </c>
      <c r="R9" s="66" t="s">
        <v>68</v>
      </c>
      <c r="S9" s="66"/>
      <c r="T9" s="61" t="s">
        <v>67</v>
      </c>
      <c r="U9" s="12" t="s">
        <v>68</v>
      </c>
      <c r="V9" s="124"/>
      <c r="W9" s="61" t="s">
        <v>67</v>
      </c>
      <c r="X9" s="28" t="s">
        <v>68</v>
      </c>
      <c r="Y9" s="124"/>
      <c r="Z9" s="61" t="s">
        <v>67</v>
      </c>
      <c r="AA9" s="46" t="s">
        <v>68</v>
      </c>
      <c r="AB9" s="124"/>
      <c r="AC9" s="61" t="s">
        <v>67</v>
      </c>
      <c r="AD9" s="28" t="s">
        <v>68</v>
      </c>
      <c r="AE9" s="124"/>
      <c r="AF9" s="61" t="s">
        <v>67</v>
      </c>
      <c r="AG9" s="28" t="s">
        <v>68</v>
      </c>
      <c r="AH9" s="124"/>
      <c r="AI9" s="61" t="s">
        <v>67</v>
      </c>
      <c r="AJ9" s="28" t="s">
        <v>68</v>
      </c>
      <c r="AK9" s="124"/>
      <c r="AL9" s="61" t="s">
        <v>67</v>
      </c>
      <c r="AM9" s="28" t="s">
        <v>68</v>
      </c>
      <c r="AN9" s="124"/>
      <c r="AO9" s="61" t="s">
        <v>67</v>
      </c>
      <c r="AP9" s="28" t="s">
        <v>68</v>
      </c>
      <c r="AQ9" s="124"/>
      <c r="AR9" s="46"/>
      <c r="AS9" s="31"/>
      <c r="AT9" s="110"/>
    </row>
    <row r="10" spans="1:46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57">
        <v>5</v>
      </c>
      <c r="F10" s="1">
        <v>6</v>
      </c>
      <c r="G10" s="1">
        <v>7</v>
      </c>
      <c r="H10" s="57">
        <v>8</v>
      </c>
      <c r="I10" s="1">
        <v>9</v>
      </c>
      <c r="J10" s="1">
        <v>10</v>
      </c>
      <c r="K10" s="57">
        <v>11</v>
      </c>
      <c r="L10" s="1">
        <v>12</v>
      </c>
      <c r="M10" s="1">
        <v>13</v>
      </c>
      <c r="N10" s="57">
        <v>14</v>
      </c>
      <c r="O10" s="1">
        <v>15</v>
      </c>
      <c r="P10" s="1">
        <v>16</v>
      </c>
      <c r="Q10" s="57">
        <v>17</v>
      </c>
      <c r="R10" s="1">
        <v>18</v>
      </c>
      <c r="S10" s="1">
        <v>19</v>
      </c>
      <c r="T10" s="57">
        <v>20</v>
      </c>
      <c r="U10" s="1">
        <v>21</v>
      </c>
      <c r="V10" s="1">
        <v>22</v>
      </c>
      <c r="W10" s="57">
        <v>23</v>
      </c>
      <c r="X10" s="1">
        <v>24</v>
      </c>
      <c r="Y10" s="1">
        <v>25</v>
      </c>
      <c r="Z10" s="57">
        <v>26</v>
      </c>
      <c r="AA10" s="1">
        <v>27</v>
      </c>
      <c r="AB10" s="1">
        <v>28</v>
      </c>
      <c r="AC10" s="57">
        <v>29</v>
      </c>
      <c r="AD10" s="1">
        <v>30</v>
      </c>
      <c r="AE10" s="1">
        <v>31</v>
      </c>
      <c r="AF10" s="57">
        <v>32</v>
      </c>
      <c r="AG10" s="1">
        <v>33</v>
      </c>
      <c r="AH10" s="1">
        <v>34</v>
      </c>
      <c r="AI10" s="57">
        <v>35</v>
      </c>
      <c r="AJ10" s="1">
        <v>36</v>
      </c>
      <c r="AK10" s="1">
        <v>37</v>
      </c>
      <c r="AL10" s="57">
        <v>38</v>
      </c>
      <c r="AM10" s="1">
        <v>39</v>
      </c>
      <c r="AN10" s="1">
        <v>40</v>
      </c>
      <c r="AO10" s="57">
        <v>41</v>
      </c>
      <c r="AP10" s="1">
        <v>42</v>
      </c>
      <c r="AQ10" s="1">
        <v>43</v>
      </c>
      <c r="AR10" s="1">
        <v>44</v>
      </c>
      <c r="AS10" s="44"/>
      <c r="AT10" s="110"/>
    </row>
    <row r="11" spans="1:46" ht="75.75" customHeight="1">
      <c r="A11" s="127" t="s">
        <v>75</v>
      </c>
      <c r="B11" s="133" t="s">
        <v>25</v>
      </c>
      <c r="C11" s="5" t="s">
        <v>4</v>
      </c>
      <c r="D11" s="2" t="s">
        <v>47</v>
      </c>
      <c r="E11" s="65">
        <f>H11+K11+N11+Q11+T11+W11+Z11+AC11+AF11+AI11+AL11+AO11</f>
        <v>2116055</v>
      </c>
      <c r="F11" s="68">
        <f>I11+L11+O11+R11+U11+X11+AA11+AD11+AG11+AJ11+AM11+AP11</f>
        <v>1215130.3000000003</v>
      </c>
      <c r="G11" s="66">
        <f>F11/E11*100</f>
        <v>57.42432498210114</v>
      </c>
      <c r="H11" s="65">
        <f>H12+H13+H14</f>
        <v>120309.4</v>
      </c>
      <c r="I11" s="66">
        <f>I12+I14</f>
        <v>61410.1</v>
      </c>
      <c r="J11" s="66">
        <f>I11/H11*100</f>
        <v>51.043476237102006</v>
      </c>
      <c r="K11" s="65">
        <f>K12+K13+K14</f>
        <v>156663.5</v>
      </c>
      <c r="L11" s="66">
        <f>L12+L14</f>
        <v>197814</v>
      </c>
      <c r="M11" s="66">
        <f>L11/K11*100</f>
        <v>126.26680752057754</v>
      </c>
      <c r="N11" s="65">
        <f>N12+N13+N14</f>
        <v>152107.8</v>
      </c>
      <c r="O11" s="66">
        <f>O12+O14</f>
        <v>188062.2</v>
      </c>
      <c r="P11" s="66">
        <f>O11/N11*100</f>
        <v>123.63744660037159</v>
      </c>
      <c r="Q11" s="65">
        <f>Q12+Q13+Q14</f>
        <v>175077.1</v>
      </c>
      <c r="R11" s="66">
        <f>R12+R14</f>
        <v>144347.4</v>
      </c>
      <c r="S11" s="66">
        <f>R11/Q11*100</f>
        <v>82.44790438041296</v>
      </c>
      <c r="T11" s="65">
        <f>T12+T13+T14</f>
        <v>286340.2</v>
      </c>
      <c r="U11" s="66">
        <f>U12+U14</f>
        <v>226958.40000000002</v>
      </c>
      <c r="V11" s="66">
        <f>U11/T11*100</f>
        <v>79.26180117217213</v>
      </c>
      <c r="W11" s="65">
        <f>W12+W13+W14</f>
        <v>312294.3</v>
      </c>
      <c r="X11" s="66">
        <f>X12+X14</f>
        <v>396538.20000000007</v>
      </c>
      <c r="Y11" s="66">
        <f>X11/W11*100</f>
        <v>126.97580455358938</v>
      </c>
      <c r="Z11" s="65">
        <f>Z12+Z13+Z14</f>
        <v>158206.09999999998</v>
      </c>
      <c r="AA11" s="94"/>
      <c r="AB11" s="66"/>
      <c r="AC11" s="65">
        <f>AC12+AC13+AC14</f>
        <v>148321.8</v>
      </c>
      <c r="AD11" s="66"/>
      <c r="AE11" s="66"/>
      <c r="AF11" s="65">
        <f>AF12+AF13+AF14</f>
        <v>136914.5</v>
      </c>
      <c r="AG11" s="66"/>
      <c r="AH11" s="66"/>
      <c r="AI11" s="65">
        <f>AI12+AI13+AI14</f>
        <v>153234.3</v>
      </c>
      <c r="AJ11" s="66"/>
      <c r="AK11" s="66"/>
      <c r="AL11" s="65">
        <f>AL12+AL13+AL14</f>
        <v>162585.7</v>
      </c>
      <c r="AM11" s="66"/>
      <c r="AN11" s="66"/>
      <c r="AO11" s="65">
        <f>AO12+AO13+AO14</f>
        <v>154000.3</v>
      </c>
      <c r="AP11" s="66"/>
      <c r="AQ11" s="66"/>
      <c r="AR11" s="67"/>
      <c r="AS11" s="47"/>
      <c r="AT11" s="111" t="e">
        <f>#REF!-F11</f>
        <v>#REF!</v>
      </c>
    </row>
    <row r="12" spans="1:46" ht="96.75" customHeight="1">
      <c r="A12" s="127"/>
      <c r="B12" s="133"/>
      <c r="C12" s="5" t="s">
        <v>5</v>
      </c>
      <c r="D12" s="2" t="s">
        <v>51</v>
      </c>
      <c r="E12" s="65">
        <f>H12+K12+N12+Q12+T12+W12+Z12+AC12+AF12+AI12+AL12+AO12</f>
        <v>448836.60000000003</v>
      </c>
      <c r="F12" s="68">
        <f aca="true" t="shared" si="0" ref="F12:F72">I12+L12+O12+R12+U12+X12+AA12+AD12+AG12+AJ12+AM12+AP12</f>
        <v>184051.49999999997</v>
      </c>
      <c r="G12" s="66">
        <f aca="true" t="shared" si="1" ref="G12:G72">F12/E12*100</f>
        <v>41.006348412763124</v>
      </c>
      <c r="H12" s="65">
        <f>H62+H66+H71</f>
        <v>22981.4</v>
      </c>
      <c r="I12" s="66">
        <f>I62+I66+I71</f>
        <v>20496.5</v>
      </c>
      <c r="J12" s="66">
        <f aca="true" t="shared" si="2" ref="J12:J71">I12/H12*100</f>
        <v>89.18734280766184</v>
      </c>
      <c r="K12" s="65">
        <f>K62+K66+K71</f>
        <v>34455.9</v>
      </c>
      <c r="L12" s="66">
        <f>L62+L66+L71</f>
        <v>22951.6</v>
      </c>
      <c r="M12" s="66">
        <f aca="true" t="shared" si="3" ref="M12:M72">L12/K12*100</f>
        <v>66.61152371582226</v>
      </c>
      <c r="N12" s="65">
        <f>N62+N66+N71</f>
        <v>31473.6</v>
      </c>
      <c r="O12" s="66">
        <f>O62+O66+O71</f>
        <v>41953.8</v>
      </c>
      <c r="P12" s="66">
        <f aca="true" t="shared" si="4" ref="P12:P72">O12/N12*100</f>
        <v>133.29838340704592</v>
      </c>
      <c r="Q12" s="65">
        <f>Q62+Q66+Q71</f>
        <v>44823.9</v>
      </c>
      <c r="R12" s="66">
        <f>R62+R66+R71</f>
        <v>37799.4</v>
      </c>
      <c r="S12" s="66">
        <f aca="true" t="shared" si="5" ref="S12:S72">R12/Q12*100</f>
        <v>84.32867287317704</v>
      </c>
      <c r="T12" s="65">
        <f>T62+T66+T71</f>
        <v>39158.200000000004</v>
      </c>
      <c r="U12" s="66">
        <f>U62+U66+U71</f>
        <v>38024.3</v>
      </c>
      <c r="V12" s="66">
        <f>U12/T12*100</f>
        <v>97.1043102083344</v>
      </c>
      <c r="W12" s="65">
        <f>W62+W66+W71</f>
        <v>36526.799999999996</v>
      </c>
      <c r="X12" s="66">
        <f>X62+X66+X71</f>
        <v>22825.9</v>
      </c>
      <c r="Y12" s="66">
        <f aca="true" t="shared" si="6" ref="Y12:Y72">X12/W12*100</f>
        <v>62.490828651839216</v>
      </c>
      <c r="Z12" s="65">
        <f>Z62+Z66+Z71</f>
        <v>52720.399999999994</v>
      </c>
      <c r="AA12" s="94"/>
      <c r="AB12" s="66"/>
      <c r="AC12" s="65">
        <f>AC62+AC66+AC71</f>
        <v>30851.1</v>
      </c>
      <c r="AD12" s="66"/>
      <c r="AE12" s="66"/>
      <c r="AF12" s="65">
        <f>AF62+AF66+AF71</f>
        <v>26998.700000000004</v>
      </c>
      <c r="AG12" s="66"/>
      <c r="AH12" s="66"/>
      <c r="AI12" s="65">
        <f aca="true" t="shared" si="7" ref="AI12:AO12">AI62+AI66+AI71</f>
        <v>40352.4</v>
      </c>
      <c r="AJ12" s="66"/>
      <c r="AK12" s="66"/>
      <c r="AL12" s="65">
        <f t="shared" si="7"/>
        <v>41494.2</v>
      </c>
      <c r="AM12" s="66"/>
      <c r="AN12" s="66"/>
      <c r="AO12" s="65">
        <f t="shared" si="7"/>
        <v>47000</v>
      </c>
      <c r="AP12" s="66"/>
      <c r="AQ12" s="66"/>
      <c r="AR12" s="67"/>
      <c r="AT12" s="111" t="e">
        <f>#REF!-F12</f>
        <v>#REF!</v>
      </c>
    </row>
    <row r="13" spans="1:46" ht="46.5" customHeight="1" hidden="1">
      <c r="A13" s="127"/>
      <c r="B13" s="133"/>
      <c r="C13" s="99" t="s">
        <v>20</v>
      </c>
      <c r="D13" s="4" t="s">
        <v>17</v>
      </c>
      <c r="E13" s="65">
        <f>H13+K13+N13+Q13+T13+W13+Z13+AC13+AF13+AI13+AL13+AO13</f>
        <v>0</v>
      </c>
      <c r="F13" s="68">
        <f t="shared" si="0"/>
        <v>0</v>
      </c>
      <c r="G13" s="66" t="e">
        <f t="shared" si="1"/>
        <v>#DIV/0!</v>
      </c>
      <c r="H13" s="65">
        <f>H67</f>
        <v>0</v>
      </c>
      <c r="I13" s="66"/>
      <c r="J13" s="66" t="e">
        <f t="shared" si="2"/>
        <v>#DIV/0!</v>
      </c>
      <c r="K13" s="65">
        <f>K67</f>
        <v>0</v>
      </c>
      <c r="L13" s="66"/>
      <c r="M13" s="66" t="e">
        <f t="shared" si="3"/>
        <v>#DIV/0!</v>
      </c>
      <c r="N13" s="65">
        <f>N67</f>
        <v>0</v>
      </c>
      <c r="O13" s="66"/>
      <c r="P13" s="66" t="e">
        <f t="shared" si="4"/>
        <v>#DIV/0!</v>
      </c>
      <c r="Q13" s="65">
        <f>Q67</f>
        <v>0</v>
      </c>
      <c r="R13" s="66"/>
      <c r="S13" s="66" t="e">
        <f t="shared" si="5"/>
        <v>#DIV/0!</v>
      </c>
      <c r="T13" s="65">
        <f>T67</f>
        <v>0</v>
      </c>
      <c r="U13" s="66"/>
      <c r="V13" s="66" t="e">
        <f>U13/T13*100</f>
        <v>#DIV/0!</v>
      </c>
      <c r="W13" s="65">
        <f>W67</f>
        <v>0</v>
      </c>
      <c r="X13" s="66"/>
      <c r="Y13" s="66" t="e">
        <f t="shared" si="6"/>
        <v>#DIV/0!</v>
      </c>
      <c r="Z13" s="65">
        <f>Z67</f>
        <v>0</v>
      </c>
      <c r="AA13" s="94"/>
      <c r="AB13" s="66"/>
      <c r="AC13" s="65">
        <f>AC67</f>
        <v>0</v>
      </c>
      <c r="AD13" s="66"/>
      <c r="AE13" s="66"/>
      <c r="AF13" s="65">
        <f>AF67</f>
        <v>0</v>
      </c>
      <c r="AG13" s="66"/>
      <c r="AH13" s="66"/>
      <c r="AI13" s="65">
        <f aca="true" t="shared" si="8" ref="AI13:AO13">AI67</f>
        <v>0</v>
      </c>
      <c r="AJ13" s="66"/>
      <c r="AK13" s="66"/>
      <c r="AL13" s="65">
        <f t="shared" si="8"/>
        <v>0</v>
      </c>
      <c r="AM13" s="66"/>
      <c r="AN13" s="66"/>
      <c r="AO13" s="65">
        <f t="shared" si="8"/>
        <v>0</v>
      </c>
      <c r="AP13" s="66"/>
      <c r="AQ13" s="66"/>
      <c r="AR13" s="67"/>
      <c r="AT13" s="111" t="e">
        <f>#REF!-F13</f>
        <v>#REF!</v>
      </c>
    </row>
    <row r="14" spans="1:46" ht="81.75" customHeight="1">
      <c r="A14" s="127"/>
      <c r="B14" s="133"/>
      <c r="C14" s="9" t="s">
        <v>6</v>
      </c>
      <c r="D14" s="2" t="s">
        <v>51</v>
      </c>
      <c r="E14" s="65">
        <f>H14+K14+N14+Q14+T14+W14+Z14+AC14+AF14+AI14+AL14+AO14</f>
        <v>1667218.4</v>
      </c>
      <c r="F14" s="68">
        <f t="shared" si="0"/>
        <v>1031078.8</v>
      </c>
      <c r="G14" s="66">
        <f t="shared" si="1"/>
        <v>61.84425507779905</v>
      </c>
      <c r="H14" s="65">
        <f>H63+H68+H72</f>
        <v>97328</v>
      </c>
      <c r="I14" s="66">
        <f>I63+I68+I72</f>
        <v>40913.6</v>
      </c>
      <c r="J14" s="66">
        <f t="shared" si="2"/>
        <v>42.03682393555811</v>
      </c>
      <c r="K14" s="65">
        <f>K63+K68+K72</f>
        <v>122207.59999999999</v>
      </c>
      <c r="L14" s="66">
        <f>L63+L68+L72</f>
        <v>174862.4</v>
      </c>
      <c r="M14" s="66">
        <f t="shared" si="3"/>
        <v>143.08635469479805</v>
      </c>
      <c r="N14" s="65">
        <f>N63+N68+N72</f>
        <v>120634.2</v>
      </c>
      <c r="O14" s="66">
        <f>O63+O68+O72</f>
        <v>146108.4</v>
      </c>
      <c r="P14" s="66">
        <f t="shared" si="4"/>
        <v>121.11689719830694</v>
      </c>
      <c r="Q14" s="65">
        <f>Q63+Q68+Q72</f>
        <v>130253.2</v>
      </c>
      <c r="R14" s="66">
        <f>R63+R68+R72</f>
        <v>106548</v>
      </c>
      <c r="S14" s="66">
        <f t="shared" si="5"/>
        <v>81.80067744976706</v>
      </c>
      <c r="T14" s="65">
        <f>T63+T68+T72</f>
        <v>247182</v>
      </c>
      <c r="U14" s="66">
        <f>U63+U68+U72</f>
        <v>188934.1</v>
      </c>
      <c r="V14" s="66">
        <f>U14/T14*100</f>
        <v>76.43521777475706</v>
      </c>
      <c r="W14" s="65">
        <f>W63+W68+W72</f>
        <v>275767.5</v>
      </c>
      <c r="X14" s="66">
        <f>X63+X68+X72</f>
        <v>373712.30000000005</v>
      </c>
      <c r="Y14" s="66">
        <f t="shared" si="6"/>
        <v>135.51716572837626</v>
      </c>
      <c r="Z14" s="65">
        <f>Z63+Z68+Z72</f>
        <v>105485.7</v>
      </c>
      <c r="AA14" s="94"/>
      <c r="AB14" s="66"/>
      <c r="AC14" s="65">
        <f>AC63+AC68+AC72</f>
        <v>117470.7</v>
      </c>
      <c r="AD14" s="66"/>
      <c r="AE14" s="66"/>
      <c r="AF14" s="65">
        <f>AF63+AF68+AF72</f>
        <v>109915.79999999999</v>
      </c>
      <c r="AG14" s="66"/>
      <c r="AH14" s="66"/>
      <c r="AI14" s="65">
        <f aca="true" t="shared" si="9" ref="AI14:AO14">AI63+AI68+AI72</f>
        <v>112881.9</v>
      </c>
      <c r="AJ14" s="66"/>
      <c r="AK14" s="66"/>
      <c r="AL14" s="65">
        <f t="shared" si="9"/>
        <v>121091.5</v>
      </c>
      <c r="AM14" s="66"/>
      <c r="AN14" s="66"/>
      <c r="AO14" s="65">
        <f t="shared" si="9"/>
        <v>107000.3</v>
      </c>
      <c r="AP14" s="66"/>
      <c r="AQ14" s="66"/>
      <c r="AR14" s="67"/>
      <c r="AT14" s="111" t="e">
        <f>#REF!-F14</f>
        <v>#REF!</v>
      </c>
    </row>
    <row r="15" spans="1:46" ht="82.5" customHeight="1">
      <c r="A15" s="127" t="s">
        <v>8</v>
      </c>
      <c r="B15" s="134" t="s">
        <v>26</v>
      </c>
      <c r="C15" s="134"/>
      <c r="D15" s="134"/>
      <c r="E15" s="55"/>
      <c r="F15" s="68"/>
      <c r="G15" s="66"/>
      <c r="H15" s="57"/>
      <c r="I15" s="1"/>
      <c r="J15" s="66"/>
      <c r="K15" s="57"/>
      <c r="L15" s="1"/>
      <c r="M15" s="66"/>
      <c r="N15" s="62"/>
      <c r="O15" s="25"/>
      <c r="P15" s="66"/>
      <c r="Q15" s="55"/>
      <c r="R15" s="25"/>
      <c r="S15" s="66"/>
      <c r="T15" s="55"/>
      <c r="U15" s="12"/>
      <c r="V15" s="66"/>
      <c r="W15" s="55"/>
      <c r="X15" s="25"/>
      <c r="Y15" s="66"/>
      <c r="Z15" s="55"/>
      <c r="AA15" s="95"/>
      <c r="AB15" s="66"/>
      <c r="AC15" s="55"/>
      <c r="AD15" s="25"/>
      <c r="AE15" s="66"/>
      <c r="AF15" s="55"/>
      <c r="AG15" s="25"/>
      <c r="AH15" s="66"/>
      <c r="AI15" s="55"/>
      <c r="AJ15" s="25"/>
      <c r="AK15" s="66"/>
      <c r="AL15" s="55"/>
      <c r="AM15" s="25"/>
      <c r="AN15" s="66"/>
      <c r="AO15" s="55"/>
      <c r="AP15" s="25"/>
      <c r="AQ15" s="25"/>
      <c r="AR15" s="25"/>
      <c r="AT15" s="111" t="e">
        <f>#REF!-F15</f>
        <v>#REF!</v>
      </c>
    </row>
    <row r="16" spans="1:46" ht="22.5" customHeight="1">
      <c r="A16" s="127"/>
      <c r="B16" s="125" t="s">
        <v>7</v>
      </c>
      <c r="C16" s="125"/>
      <c r="D16" s="125"/>
      <c r="E16" s="57"/>
      <c r="F16" s="68"/>
      <c r="G16" s="66"/>
      <c r="H16" s="57"/>
      <c r="I16" s="1"/>
      <c r="J16" s="66"/>
      <c r="K16" s="57"/>
      <c r="L16" s="1"/>
      <c r="M16" s="66"/>
      <c r="N16" s="62"/>
      <c r="O16" s="25"/>
      <c r="P16" s="66"/>
      <c r="Q16" s="55"/>
      <c r="R16" s="25"/>
      <c r="S16" s="66"/>
      <c r="T16" s="55"/>
      <c r="U16" s="12"/>
      <c r="V16" s="66"/>
      <c r="W16" s="55"/>
      <c r="X16" s="25"/>
      <c r="Y16" s="66"/>
      <c r="Z16" s="55"/>
      <c r="AA16" s="95"/>
      <c r="AB16" s="66"/>
      <c r="AC16" s="55"/>
      <c r="AD16" s="25"/>
      <c r="AE16" s="66"/>
      <c r="AF16" s="55"/>
      <c r="AG16" s="25"/>
      <c r="AH16" s="66"/>
      <c r="AI16" s="55"/>
      <c r="AJ16" s="25"/>
      <c r="AK16" s="66"/>
      <c r="AL16" s="55"/>
      <c r="AM16" s="25"/>
      <c r="AN16" s="66"/>
      <c r="AO16" s="55"/>
      <c r="AP16" s="25"/>
      <c r="AQ16" s="25"/>
      <c r="AR16" s="25"/>
      <c r="AT16" s="111" t="e">
        <f>#REF!-F16</f>
        <v>#REF!</v>
      </c>
    </row>
    <row r="17" spans="1:46" ht="17.25" customHeight="1" hidden="1">
      <c r="A17" s="127"/>
      <c r="B17" s="5"/>
      <c r="C17" s="1"/>
      <c r="D17" s="1"/>
      <c r="E17" s="57"/>
      <c r="F17" s="68">
        <f t="shared" si="0"/>
        <v>0</v>
      </c>
      <c r="G17" s="66" t="e">
        <f t="shared" si="1"/>
        <v>#DIV/0!</v>
      </c>
      <c r="H17" s="57"/>
      <c r="I17" s="1"/>
      <c r="J17" s="66" t="e">
        <f t="shared" si="2"/>
        <v>#DIV/0!</v>
      </c>
      <c r="K17" s="57"/>
      <c r="L17" s="1"/>
      <c r="M17" s="66" t="e">
        <f t="shared" si="3"/>
        <v>#DIV/0!</v>
      </c>
      <c r="N17" s="62"/>
      <c r="O17" s="25"/>
      <c r="P17" s="66" t="e">
        <f t="shared" si="4"/>
        <v>#DIV/0!</v>
      </c>
      <c r="Q17" s="55"/>
      <c r="R17" s="25"/>
      <c r="S17" s="66" t="e">
        <f t="shared" si="5"/>
        <v>#DIV/0!</v>
      </c>
      <c r="T17" s="55"/>
      <c r="U17" s="12"/>
      <c r="V17" s="66"/>
      <c r="W17" s="55"/>
      <c r="X17" s="25"/>
      <c r="Y17" s="66" t="e">
        <f t="shared" si="6"/>
        <v>#DIV/0!</v>
      </c>
      <c r="Z17" s="55"/>
      <c r="AA17" s="96"/>
      <c r="AB17" s="66"/>
      <c r="AC17" s="55"/>
      <c r="AD17" s="25"/>
      <c r="AE17" s="66"/>
      <c r="AF17" s="55"/>
      <c r="AG17" s="25"/>
      <c r="AH17" s="66"/>
      <c r="AI17" s="55"/>
      <c r="AJ17" s="25"/>
      <c r="AK17" s="66"/>
      <c r="AL17" s="55"/>
      <c r="AM17" s="25"/>
      <c r="AN17" s="66"/>
      <c r="AO17" s="55"/>
      <c r="AP17" s="25"/>
      <c r="AQ17" s="25"/>
      <c r="AR17" s="25"/>
      <c r="AT17" s="111" t="e">
        <f>#REF!-F17</f>
        <v>#REF!</v>
      </c>
    </row>
    <row r="18" spans="1:46" ht="24.75" customHeight="1" hidden="1">
      <c r="A18" s="127"/>
      <c r="B18" s="5" t="s">
        <v>27</v>
      </c>
      <c r="C18" s="5" t="s">
        <v>5</v>
      </c>
      <c r="D18" s="1" t="s">
        <v>42</v>
      </c>
      <c r="E18" s="56">
        <v>1525</v>
      </c>
      <c r="F18" s="68">
        <f t="shared" si="0"/>
        <v>0</v>
      </c>
      <c r="G18" s="66">
        <f t="shared" si="1"/>
        <v>0</v>
      </c>
      <c r="H18" s="56" t="e">
        <f>#REF!</f>
        <v>#REF!</v>
      </c>
      <c r="I18" s="19"/>
      <c r="J18" s="66" t="e">
        <f t="shared" si="2"/>
        <v>#REF!</v>
      </c>
      <c r="K18" s="56" t="e">
        <f>#REF!</f>
        <v>#REF!</v>
      </c>
      <c r="L18" s="19"/>
      <c r="M18" s="66" t="e">
        <f t="shared" si="3"/>
        <v>#REF!</v>
      </c>
      <c r="N18" s="56" t="e">
        <f>#REF!</f>
        <v>#REF!</v>
      </c>
      <c r="O18" s="19"/>
      <c r="P18" s="66" t="e">
        <f t="shared" si="4"/>
        <v>#REF!</v>
      </c>
      <c r="Q18" s="56" t="e">
        <f>#REF!</f>
        <v>#REF!</v>
      </c>
      <c r="R18" s="19"/>
      <c r="S18" s="66" t="e">
        <f t="shared" si="5"/>
        <v>#REF!</v>
      </c>
      <c r="T18" s="56" t="e">
        <f>#REF!</f>
        <v>#REF!</v>
      </c>
      <c r="U18" s="12"/>
      <c r="V18" s="66"/>
      <c r="W18" s="56" t="e">
        <f>#REF!</f>
        <v>#REF!</v>
      </c>
      <c r="X18" s="19"/>
      <c r="Y18" s="66" t="e">
        <f t="shared" si="6"/>
        <v>#REF!</v>
      </c>
      <c r="Z18" s="56" t="e">
        <f>#REF!</f>
        <v>#REF!</v>
      </c>
      <c r="AA18" s="19"/>
      <c r="AB18" s="66"/>
      <c r="AC18" s="56" t="e">
        <f>#REF!</f>
        <v>#REF!</v>
      </c>
      <c r="AD18" s="19"/>
      <c r="AE18" s="66"/>
      <c r="AF18" s="56" t="e">
        <f>#REF!</f>
        <v>#REF!</v>
      </c>
      <c r="AG18" s="49"/>
      <c r="AH18" s="66"/>
      <c r="AI18" s="56" t="e">
        <f>#REF!</f>
        <v>#REF!</v>
      </c>
      <c r="AJ18" s="19"/>
      <c r="AK18" s="66"/>
      <c r="AL18" s="56" t="e">
        <f>#REF!</f>
        <v>#REF!</v>
      </c>
      <c r="AM18" s="19"/>
      <c r="AN18" s="66"/>
      <c r="AO18" s="56" t="e">
        <f>#REF!</f>
        <v>#REF!</v>
      </c>
      <c r="AP18" s="19"/>
      <c r="AQ18" s="19"/>
      <c r="AR18" s="25"/>
      <c r="AT18" s="111" t="e">
        <f>#REF!-F18</f>
        <v>#REF!</v>
      </c>
    </row>
    <row r="19" spans="1:46" ht="42" customHeight="1" hidden="1">
      <c r="A19" s="127"/>
      <c r="B19" s="5"/>
      <c r="C19" s="5" t="s">
        <v>6</v>
      </c>
      <c r="D19" s="1"/>
      <c r="E19" s="56">
        <v>0</v>
      </c>
      <c r="F19" s="68">
        <f t="shared" si="0"/>
        <v>0</v>
      </c>
      <c r="G19" s="66" t="e">
        <f t="shared" si="1"/>
        <v>#DIV/0!</v>
      </c>
      <c r="H19" s="56">
        <v>0</v>
      </c>
      <c r="I19" s="19"/>
      <c r="J19" s="66" t="e">
        <f t="shared" si="2"/>
        <v>#DIV/0!</v>
      </c>
      <c r="K19" s="56">
        <v>0</v>
      </c>
      <c r="L19" s="19"/>
      <c r="M19" s="66" t="e">
        <f t="shared" si="3"/>
        <v>#DIV/0!</v>
      </c>
      <c r="N19" s="56">
        <v>0</v>
      </c>
      <c r="O19" s="19"/>
      <c r="P19" s="66" t="e">
        <f t="shared" si="4"/>
        <v>#DIV/0!</v>
      </c>
      <c r="Q19" s="56">
        <v>0</v>
      </c>
      <c r="R19" s="19"/>
      <c r="S19" s="66" t="e">
        <f t="shared" si="5"/>
        <v>#DIV/0!</v>
      </c>
      <c r="T19" s="56">
        <v>0</v>
      </c>
      <c r="U19" s="12"/>
      <c r="V19" s="66"/>
      <c r="W19" s="56">
        <v>0</v>
      </c>
      <c r="X19" s="19"/>
      <c r="Y19" s="66" t="e">
        <f t="shared" si="6"/>
        <v>#DIV/0!</v>
      </c>
      <c r="Z19" s="56">
        <v>0</v>
      </c>
      <c r="AA19" s="19"/>
      <c r="AB19" s="66"/>
      <c r="AC19" s="56">
        <v>0</v>
      </c>
      <c r="AD19" s="19"/>
      <c r="AE19" s="66"/>
      <c r="AF19" s="56">
        <v>0</v>
      </c>
      <c r="AG19" s="49"/>
      <c r="AH19" s="66"/>
      <c r="AI19" s="56">
        <v>0</v>
      </c>
      <c r="AJ19" s="19"/>
      <c r="AK19" s="66"/>
      <c r="AL19" s="56">
        <v>0</v>
      </c>
      <c r="AM19" s="19"/>
      <c r="AN19" s="66"/>
      <c r="AO19" s="56">
        <v>0</v>
      </c>
      <c r="AP19" s="19"/>
      <c r="AQ19" s="19"/>
      <c r="AR19" s="25"/>
      <c r="AT19" s="111" t="e">
        <f>#REF!-F19</f>
        <v>#REF!</v>
      </c>
    </row>
    <row r="20" spans="1:46" ht="22.5" customHeight="1" hidden="1">
      <c r="A20" s="127"/>
      <c r="B20" s="5" t="s">
        <v>28</v>
      </c>
      <c r="C20" s="5" t="s">
        <v>5</v>
      </c>
      <c r="D20" s="1" t="s">
        <v>42</v>
      </c>
      <c r="E20" s="56">
        <v>75</v>
      </c>
      <c r="F20" s="68">
        <f t="shared" si="0"/>
        <v>0</v>
      </c>
      <c r="G20" s="66">
        <f t="shared" si="1"/>
        <v>0</v>
      </c>
      <c r="H20" s="56" t="e">
        <f>#REF!</f>
        <v>#REF!</v>
      </c>
      <c r="I20" s="19"/>
      <c r="J20" s="66" t="e">
        <f t="shared" si="2"/>
        <v>#REF!</v>
      </c>
      <c r="K20" s="56" t="e">
        <f>#REF!</f>
        <v>#REF!</v>
      </c>
      <c r="L20" s="19"/>
      <c r="M20" s="66" t="e">
        <f t="shared" si="3"/>
        <v>#REF!</v>
      </c>
      <c r="N20" s="56" t="e">
        <f>#REF!</f>
        <v>#REF!</v>
      </c>
      <c r="O20" s="19"/>
      <c r="P20" s="66" t="e">
        <f t="shared" si="4"/>
        <v>#REF!</v>
      </c>
      <c r="Q20" s="56" t="e">
        <f>#REF!</f>
        <v>#REF!</v>
      </c>
      <c r="R20" s="19"/>
      <c r="S20" s="66" t="e">
        <f t="shared" si="5"/>
        <v>#REF!</v>
      </c>
      <c r="T20" s="56" t="e">
        <f>#REF!</f>
        <v>#REF!</v>
      </c>
      <c r="U20" s="12"/>
      <c r="V20" s="66"/>
      <c r="W20" s="56" t="e">
        <f>#REF!</f>
        <v>#REF!</v>
      </c>
      <c r="X20" s="19"/>
      <c r="Y20" s="66" t="e">
        <f t="shared" si="6"/>
        <v>#REF!</v>
      </c>
      <c r="Z20" s="56" t="e">
        <f>#REF!</f>
        <v>#REF!</v>
      </c>
      <c r="AA20" s="19"/>
      <c r="AB20" s="66"/>
      <c r="AC20" s="56" t="e">
        <f>#REF!</f>
        <v>#REF!</v>
      </c>
      <c r="AD20" s="19"/>
      <c r="AE20" s="66"/>
      <c r="AF20" s="56" t="e">
        <f>#REF!</f>
        <v>#REF!</v>
      </c>
      <c r="AG20" s="49"/>
      <c r="AH20" s="66"/>
      <c r="AI20" s="56" t="e">
        <f>#REF!</f>
        <v>#REF!</v>
      </c>
      <c r="AJ20" s="19"/>
      <c r="AK20" s="66"/>
      <c r="AL20" s="56" t="e">
        <f>#REF!</f>
        <v>#REF!</v>
      </c>
      <c r="AM20" s="19"/>
      <c r="AN20" s="66"/>
      <c r="AO20" s="56" t="e">
        <f>#REF!</f>
        <v>#REF!</v>
      </c>
      <c r="AP20" s="19"/>
      <c r="AQ20" s="19"/>
      <c r="AR20" s="25"/>
      <c r="AT20" s="111" t="e">
        <f>#REF!-F20</f>
        <v>#REF!</v>
      </c>
    </row>
    <row r="21" spans="1:46" ht="42" customHeight="1" hidden="1">
      <c r="A21" s="127"/>
      <c r="B21" s="5"/>
      <c r="C21" s="5" t="s">
        <v>6</v>
      </c>
      <c r="D21" s="1"/>
      <c r="E21" s="56">
        <v>0</v>
      </c>
      <c r="F21" s="68">
        <f t="shared" si="0"/>
        <v>0</v>
      </c>
      <c r="G21" s="66" t="e">
        <f t="shared" si="1"/>
        <v>#DIV/0!</v>
      </c>
      <c r="H21" s="56" t="e">
        <f>#REF!</f>
        <v>#REF!</v>
      </c>
      <c r="I21" s="19"/>
      <c r="J21" s="66" t="e">
        <f t="shared" si="2"/>
        <v>#REF!</v>
      </c>
      <c r="K21" s="56">
        <v>0</v>
      </c>
      <c r="L21" s="19"/>
      <c r="M21" s="66" t="e">
        <f t="shared" si="3"/>
        <v>#DIV/0!</v>
      </c>
      <c r="N21" s="56" t="e">
        <f>#REF!</f>
        <v>#REF!</v>
      </c>
      <c r="O21" s="19"/>
      <c r="P21" s="66" t="e">
        <f t="shared" si="4"/>
        <v>#REF!</v>
      </c>
      <c r="Q21" s="56">
        <v>0</v>
      </c>
      <c r="R21" s="19"/>
      <c r="S21" s="66" t="e">
        <f t="shared" si="5"/>
        <v>#DIV/0!</v>
      </c>
      <c r="T21" s="56" t="e">
        <f>#REF!</f>
        <v>#REF!</v>
      </c>
      <c r="U21" s="12"/>
      <c r="V21" s="66"/>
      <c r="W21" s="56" t="e">
        <f>#REF!</f>
        <v>#REF!</v>
      </c>
      <c r="X21" s="19"/>
      <c r="Y21" s="66" t="e">
        <f t="shared" si="6"/>
        <v>#REF!</v>
      </c>
      <c r="Z21" s="56" t="e">
        <f>#REF!</f>
        <v>#REF!</v>
      </c>
      <c r="AA21" s="19"/>
      <c r="AB21" s="66"/>
      <c r="AC21" s="56" t="e">
        <f>#REF!</f>
        <v>#REF!</v>
      </c>
      <c r="AD21" s="19"/>
      <c r="AE21" s="66"/>
      <c r="AF21" s="56" t="e">
        <f>#REF!</f>
        <v>#REF!</v>
      </c>
      <c r="AG21" s="49"/>
      <c r="AH21" s="66"/>
      <c r="AI21" s="56" t="e">
        <f>#REF!</f>
        <v>#REF!</v>
      </c>
      <c r="AJ21" s="19"/>
      <c r="AK21" s="66"/>
      <c r="AL21" s="56" t="e">
        <f>#REF!</f>
        <v>#REF!</v>
      </c>
      <c r="AM21" s="19"/>
      <c r="AN21" s="66"/>
      <c r="AO21" s="56" t="e">
        <f>#REF!</f>
        <v>#REF!</v>
      </c>
      <c r="AP21" s="19"/>
      <c r="AQ21" s="19"/>
      <c r="AR21" s="25"/>
      <c r="AT21" s="111" t="e">
        <f>#REF!-F21</f>
        <v>#REF!</v>
      </c>
    </row>
    <row r="22" spans="1:46" ht="27.75" customHeight="1" hidden="1">
      <c r="A22" s="127"/>
      <c r="B22" s="5" t="s">
        <v>35</v>
      </c>
      <c r="C22" s="5" t="s">
        <v>5</v>
      </c>
      <c r="D22" s="1" t="s">
        <v>42</v>
      </c>
      <c r="E22" s="56">
        <v>250</v>
      </c>
      <c r="F22" s="68">
        <f t="shared" si="0"/>
        <v>0</v>
      </c>
      <c r="G22" s="66">
        <f t="shared" si="1"/>
        <v>0</v>
      </c>
      <c r="H22" s="56" t="e">
        <f>#REF!</f>
        <v>#REF!</v>
      </c>
      <c r="I22" s="19"/>
      <c r="J22" s="66" t="e">
        <f t="shared" si="2"/>
        <v>#REF!</v>
      </c>
      <c r="K22" s="56" t="e">
        <f>#REF!</f>
        <v>#REF!</v>
      </c>
      <c r="L22" s="19"/>
      <c r="M22" s="66" t="e">
        <f t="shared" si="3"/>
        <v>#REF!</v>
      </c>
      <c r="N22" s="56" t="e">
        <f>#REF!</f>
        <v>#REF!</v>
      </c>
      <c r="O22" s="19"/>
      <c r="P22" s="66" t="e">
        <f t="shared" si="4"/>
        <v>#REF!</v>
      </c>
      <c r="Q22" s="56" t="e">
        <f>#REF!</f>
        <v>#REF!</v>
      </c>
      <c r="R22" s="19"/>
      <c r="S22" s="66" t="e">
        <f t="shared" si="5"/>
        <v>#REF!</v>
      </c>
      <c r="T22" s="56" t="e">
        <f>#REF!</f>
        <v>#REF!</v>
      </c>
      <c r="U22" s="12"/>
      <c r="V22" s="66"/>
      <c r="W22" s="56" t="e">
        <f>#REF!</f>
        <v>#REF!</v>
      </c>
      <c r="X22" s="19"/>
      <c r="Y22" s="66" t="e">
        <f t="shared" si="6"/>
        <v>#REF!</v>
      </c>
      <c r="Z22" s="56" t="e">
        <f>#REF!</f>
        <v>#REF!</v>
      </c>
      <c r="AA22" s="19"/>
      <c r="AB22" s="66"/>
      <c r="AC22" s="56" t="e">
        <f>#REF!</f>
        <v>#REF!</v>
      </c>
      <c r="AD22" s="19"/>
      <c r="AE22" s="66"/>
      <c r="AF22" s="56" t="e">
        <f>#REF!</f>
        <v>#REF!</v>
      </c>
      <c r="AG22" s="49"/>
      <c r="AH22" s="66"/>
      <c r="AI22" s="56" t="e">
        <f>#REF!</f>
        <v>#REF!</v>
      </c>
      <c r="AJ22" s="19"/>
      <c r="AK22" s="66"/>
      <c r="AL22" s="56" t="e">
        <f>#REF!</f>
        <v>#REF!</v>
      </c>
      <c r="AM22" s="19"/>
      <c r="AN22" s="66"/>
      <c r="AO22" s="56" t="e">
        <f>#REF!</f>
        <v>#REF!</v>
      </c>
      <c r="AP22" s="19"/>
      <c r="AQ22" s="19"/>
      <c r="AR22" s="25"/>
      <c r="AT22" s="111" t="e">
        <f>#REF!-F22</f>
        <v>#REF!</v>
      </c>
    </row>
    <row r="23" spans="1:46" ht="43.5" customHeight="1" hidden="1">
      <c r="A23" s="127"/>
      <c r="B23" s="5"/>
      <c r="C23" s="5" t="s">
        <v>6</v>
      </c>
      <c r="D23" s="1"/>
      <c r="E23" s="56">
        <v>0</v>
      </c>
      <c r="F23" s="68">
        <f t="shared" si="0"/>
        <v>0</v>
      </c>
      <c r="G23" s="66" t="e">
        <f t="shared" si="1"/>
        <v>#DIV/0!</v>
      </c>
      <c r="H23" s="56">
        <v>0</v>
      </c>
      <c r="I23" s="19"/>
      <c r="J23" s="66" t="e">
        <f t="shared" si="2"/>
        <v>#DIV/0!</v>
      </c>
      <c r="K23" s="56">
        <v>0</v>
      </c>
      <c r="L23" s="19"/>
      <c r="M23" s="66" t="e">
        <f t="shared" si="3"/>
        <v>#DIV/0!</v>
      </c>
      <c r="N23" s="56">
        <v>0</v>
      </c>
      <c r="O23" s="19"/>
      <c r="P23" s="66" t="e">
        <f t="shared" si="4"/>
        <v>#DIV/0!</v>
      </c>
      <c r="Q23" s="56">
        <v>0</v>
      </c>
      <c r="R23" s="19"/>
      <c r="S23" s="66" t="e">
        <f t="shared" si="5"/>
        <v>#DIV/0!</v>
      </c>
      <c r="T23" s="56">
        <v>0</v>
      </c>
      <c r="U23" s="12"/>
      <c r="V23" s="66"/>
      <c r="W23" s="56">
        <v>0</v>
      </c>
      <c r="X23" s="19"/>
      <c r="Y23" s="66" t="e">
        <f t="shared" si="6"/>
        <v>#DIV/0!</v>
      </c>
      <c r="Z23" s="56">
        <v>0</v>
      </c>
      <c r="AA23" s="19"/>
      <c r="AB23" s="66"/>
      <c r="AC23" s="56">
        <v>0</v>
      </c>
      <c r="AD23" s="19"/>
      <c r="AE23" s="66"/>
      <c r="AF23" s="56">
        <v>0</v>
      </c>
      <c r="AG23" s="49"/>
      <c r="AH23" s="66"/>
      <c r="AI23" s="56">
        <v>0</v>
      </c>
      <c r="AJ23" s="19"/>
      <c r="AK23" s="66"/>
      <c r="AL23" s="56">
        <v>0</v>
      </c>
      <c r="AM23" s="19"/>
      <c r="AN23" s="66"/>
      <c r="AO23" s="56">
        <v>0</v>
      </c>
      <c r="AP23" s="19"/>
      <c r="AQ23" s="19"/>
      <c r="AR23" s="25"/>
      <c r="AT23" s="111" t="e">
        <f>#REF!-F23</f>
        <v>#REF!</v>
      </c>
    </row>
    <row r="24" spans="1:46" ht="33" customHeight="1" hidden="1">
      <c r="A24" s="127"/>
      <c r="B24" s="5" t="s">
        <v>29</v>
      </c>
      <c r="C24" s="5" t="s">
        <v>5</v>
      </c>
      <c r="D24" s="1" t="s">
        <v>42</v>
      </c>
      <c r="E24" s="56">
        <v>580</v>
      </c>
      <c r="F24" s="68">
        <f t="shared" si="0"/>
        <v>0</v>
      </c>
      <c r="G24" s="66">
        <f t="shared" si="1"/>
        <v>0</v>
      </c>
      <c r="H24" s="56" t="e">
        <f>#REF!</f>
        <v>#REF!</v>
      </c>
      <c r="I24" s="19"/>
      <c r="J24" s="66" t="e">
        <f t="shared" si="2"/>
        <v>#REF!</v>
      </c>
      <c r="K24" s="56" t="e">
        <f>#REF!</f>
        <v>#REF!</v>
      </c>
      <c r="L24" s="19"/>
      <c r="M24" s="66" t="e">
        <f t="shared" si="3"/>
        <v>#REF!</v>
      </c>
      <c r="N24" s="56" t="e">
        <f>#REF!</f>
        <v>#REF!</v>
      </c>
      <c r="O24" s="19"/>
      <c r="P24" s="66" t="e">
        <f t="shared" si="4"/>
        <v>#REF!</v>
      </c>
      <c r="Q24" s="56" t="e">
        <f>#REF!</f>
        <v>#REF!</v>
      </c>
      <c r="R24" s="19"/>
      <c r="S24" s="66" t="e">
        <f t="shared" si="5"/>
        <v>#REF!</v>
      </c>
      <c r="T24" s="56" t="e">
        <f>#REF!</f>
        <v>#REF!</v>
      </c>
      <c r="U24" s="12"/>
      <c r="V24" s="66"/>
      <c r="W24" s="56" t="e">
        <f>#REF!</f>
        <v>#REF!</v>
      </c>
      <c r="X24" s="19"/>
      <c r="Y24" s="66" t="e">
        <f t="shared" si="6"/>
        <v>#REF!</v>
      </c>
      <c r="Z24" s="56" t="e">
        <f>#REF!</f>
        <v>#REF!</v>
      </c>
      <c r="AA24" s="19"/>
      <c r="AB24" s="66"/>
      <c r="AC24" s="56" t="e">
        <f>#REF!</f>
        <v>#REF!</v>
      </c>
      <c r="AD24" s="19"/>
      <c r="AE24" s="66"/>
      <c r="AF24" s="56" t="e">
        <f>#REF!</f>
        <v>#REF!</v>
      </c>
      <c r="AG24" s="49"/>
      <c r="AH24" s="66"/>
      <c r="AI24" s="56" t="e">
        <f>#REF!</f>
        <v>#REF!</v>
      </c>
      <c r="AJ24" s="19"/>
      <c r="AK24" s="66"/>
      <c r="AL24" s="56" t="e">
        <f>#REF!</f>
        <v>#REF!</v>
      </c>
      <c r="AM24" s="19"/>
      <c r="AN24" s="66"/>
      <c r="AO24" s="56" t="e">
        <f>#REF!</f>
        <v>#REF!</v>
      </c>
      <c r="AP24" s="19"/>
      <c r="AQ24" s="19"/>
      <c r="AR24" s="25"/>
      <c r="AT24" s="111" t="e">
        <f>#REF!-F24</f>
        <v>#REF!</v>
      </c>
    </row>
    <row r="25" spans="1:46" ht="42" customHeight="1" hidden="1">
      <c r="A25" s="127"/>
      <c r="B25" s="5"/>
      <c r="C25" s="5" t="s">
        <v>6</v>
      </c>
      <c r="D25" s="1"/>
      <c r="E25" s="56">
        <v>0</v>
      </c>
      <c r="F25" s="68">
        <f t="shared" si="0"/>
        <v>0</v>
      </c>
      <c r="G25" s="66" t="e">
        <f t="shared" si="1"/>
        <v>#DIV/0!</v>
      </c>
      <c r="H25" s="56">
        <v>0</v>
      </c>
      <c r="I25" s="19"/>
      <c r="J25" s="66" t="e">
        <f t="shared" si="2"/>
        <v>#DIV/0!</v>
      </c>
      <c r="K25" s="56">
        <v>0</v>
      </c>
      <c r="L25" s="19"/>
      <c r="M25" s="66" t="e">
        <f t="shared" si="3"/>
        <v>#DIV/0!</v>
      </c>
      <c r="N25" s="56">
        <v>0</v>
      </c>
      <c r="O25" s="19"/>
      <c r="P25" s="66" t="e">
        <f t="shared" si="4"/>
        <v>#DIV/0!</v>
      </c>
      <c r="Q25" s="56">
        <v>0</v>
      </c>
      <c r="R25" s="19"/>
      <c r="S25" s="66" t="e">
        <f t="shared" si="5"/>
        <v>#DIV/0!</v>
      </c>
      <c r="T25" s="56">
        <v>0</v>
      </c>
      <c r="U25" s="12"/>
      <c r="V25" s="66"/>
      <c r="W25" s="56">
        <v>0</v>
      </c>
      <c r="X25" s="19"/>
      <c r="Y25" s="66" t="e">
        <f t="shared" si="6"/>
        <v>#DIV/0!</v>
      </c>
      <c r="Z25" s="56">
        <v>0</v>
      </c>
      <c r="AA25" s="19"/>
      <c r="AB25" s="66"/>
      <c r="AC25" s="56">
        <v>0</v>
      </c>
      <c r="AD25" s="19"/>
      <c r="AE25" s="66"/>
      <c r="AF25" s="56">
        <v>0</v>
      </c>
      <c r="AG25" s="49"/>
      <c r="AH25" s="66"/>
      <c r="AI25" s="56">
        <v>0</v>
      </c>
      <c r="AJ25" s="19"/>
      <c r="AK25" s="66"/>
      <c r="AL25" s="56">
        <v>0</v>
      </c>
      <c r="AM25" s="19"/>
      <c r="AN25" s="66"/>
      <c r="AO25" s="56">
        <v>0</v>
      </c>
      <c r="AP25" s="19"/>
      <c r="AQ25" s="19"/>
      <c r="AR25" s="25"/>
      <c r="AT25" s="111" t="e">
        <f>#REF!-F25</f>
        <v>#REF!</v>
      </c>
    </row>
    <row r="26" spans="1:46" ht="34.5" customHeight="1" hidden="1">
      <c r="A26" s="127"/>
      <c r="B26" s="5" t="s">
        <v>30</v>
      </c>
      <c r="C26" s="5" t="s">
        <v>5</v>
      </c>
      <c r="D26" s="1" t="s">
        <v>42</v>
      </c>
      <c r="E26" s="56">
        <v>750</v>
      </c>
      <c r="F26" s="68">
        <f t="shared" si="0"/>
        <v>0</v>
      </c>
      <c r="G26" s="66">
        <f t="shared" si="1"/>
        <v>0</v>
      </c>
      <c r="H26" s="56" t="e">
        <f>#REF!</f>
        <v>#REF!</v>
      </c>
      <c r="I26" s="19"/>
      <c r="J26" s="66" t="e">
        <f t="shared" si="2"/>
        <v>#REF!</v>
      </c>
      <c r="K26" s="56" t="e">
        <f>#REF!</f>
        <v>#REF!</v>
      </c>
      <c r="L26" s="19"/>
      <c r="M26" s="66" t="e">
        <f t="shared" si="3"/>
        <v>#REF!</v>
      </c>
      <c r="N26" s="56" t="e">
        <f>#REF!</f>
        <v>#REF!</v>
      </c>
      <c r="O26" s="19"/>
      <c r="P26" s="66" t="e">
        <f t="shared" si="4"/>
        <v>#REF!</v>
      </c>
      <c r="Q26" s="56" t="e">
        <f>#REF!</f>
        <v>#REF!</v>
      </c>
      <c r="R26" s="19"/>
      <c r="S26" s="66" t="e">
        <f t="shared" si="5"/>
        <v>#REF!</v>
      </c>
      <c r="T26" s="56" t="e">
        <f>#REF!</f>
        <v>#REF!</v>
      </c>
      <c r="U26" s="12"/>
      <c r="V26" s="66"/>
      <c r="W26" s="56" t="e">
        <f>#REF!</f>
        <v>#REF!</v>
      </c>
      <c r="X26" s="19"/>
      <c r="Y26" s="66" t="e">
        <f t="shared" si="6"/>
        <v>#REF!</v>
      </c>
      <c r="Z26" s="56" t="e">
        <f>#REF!</f>
        <v>#REF!</v>
      </c>
      <c r="AA26" s="19"/>
      <c r="AB26" s="66"/>
      <c r="AC26" s="56" t="e">
        <f>#REF!</f>
        <v>#REF!</v>
      </c>
      <c r="AD26" s="19"/>
      <c r="AE26" s="66"/>
      <c r="AF26" s="56" t="e">
        <f>#REF!</f>
        <v>#REF!</v>
      </c>
      <c r="AG26" s="49"/>
      <c r="AH26" s="66"/>
      <c r="AI26" s="56" t="e">
        <f>#REF!</f>
        <v>#REF!</v>
      </c>
      <c r="AJ26" s="19"/>
      <c r="AK26" s="66"/>
      <c r="AL26" s="56" t="e">
        <f>#REF!</f>
        <v>#REF!</v>
      </c>
      <c r="AM26" s="19"/>
      <c r="AN26" s="66"/>
      <c r="AO26" s="56" t="e">
        <f>#REF!</f>
        <v>#REF!</v>
      </c>
      <c r="AP26" s="19"/>
      <c r="AQ26" s="19"/>
      <c r="AR26" s="19"/>
      <c r="AS26" s="45"/>
      <c r="AT26" s="111" t="e">
        <f>#REF!-F26</f>
        <v>#REF!</v>
      </c>
    </row>
    <row r="27" spans="1:46" ht="47.25" customHeight="1" hidden="1">
      <c r="A27" s="127"/>
      <c r="B27" s="5"/>
      <c r="C27" s="5" t="s">
        <v>6</v>
      </c>
      <c r="D27" s="1"/>
      <c r="E27" s="57"/>
      <c r="F27" s="68">
        <f t="shared" si="0"/>
        <v>0</v>
      </c>
      <c r="G27" s="66" t="e">
        <f t="shared" si="1"/>
        <v>#DIV/0!</v>
      </c>
      <c r="H27" s="57">
        <v>0</v>
      </c>
      <c r="I27" s="1"/>
      <c r="J27" s="66" t="e">
        <f t="shared" si="2"/>
        <v>#DIV/0!</v>
      </c>
      <c r="K27" s="57">
        <v>0</v>
      </c>
      <c r="L27" s="1"/>
      <c r="M27" s="66" t="e">
        <f t="shared" si="3"/>
        <v>#DIV/0!</v>
      </c>
      <c r="N27" s="62"/>
      <c r="O27" s="25"/>
      <c r="P27" s="66" t="e">
        <f t="shared" si="4"/>
        <v>#DIV/0!</v>
      </c>
      <c r="Q27" s="55"/>
      <c r="R27" s="25"/>
      <c r="S27" s="66" t="e">
        <f t="shared" si="5"/>
        <v>#DIV/0!</v>
      </c>
      <c r="T27" s="55"/>
      <c r="U27" s="12"/>
      <c r="V27" s="66"/>
      <c r="W27" s="55"/>
      <c r="X27" s="25"/>
      <c r="Y27" s="66" t="e">
        <f t="shared" si="6"/>
        <v>#DIV/0!</v>
      </c>
      <c r="Z27" s="55"/>
      <c r="AA27" s="96"/>
      <c r="AB27" s="66"/>
      <c r="AC27" s="55"/>
      <c r="AD27" s="25"/>
      <c r="AE27" s="66"/>
      <c r="AF27" s="55"/>
      <c r="AG27" s="25"/>
      <c r="AH27" s="66"/>
      <c r="AI27" s="55"/>
      <c r="AJ27" s="25"/>
      <c r="AK27" s="66"/>
      <c r="AL27" s="55"/>
      <c r="AM27" s="25"/>
      <c r="AN27" s="66"/>
      <c r="AO27" s="55"/>
      <c r="AP27" s="25"/>
      <c r="AQ27" s="25"/>
      <c r="AR27" s="25"/>
      <c r="AT27" s="111" t="e">
        <f>#REF!-F27</f>
        <v>#REF!</v>
      </c>
    </row>
    <row r="28" spans="1:46" ht="26.25" customHeight="1" hidden="1">
      <c r="A28" s="127"/>
      <c r="B28" s="5" t="s">
        <v>34</v>
      </c>
      <c r="C28" s="5" t="s">
        <v>5</v>
      </c>
      <c r="D28" s="1" t="s">
        <v>42</v>
      </c>
      <c r="E28" s="56">
        <v>0</v>
      </c>
      <c r="F28" s="68">
        <f t="shared" si="0"/>
        <v>0</v>
      </c>
      <c r="G28" s="66" t="e">
        <f t="shared" si="1"/>
        <v>#DIV/0!</v>
      </c>
      <c r="H28" s="56" t="e">
        <f>#REF!+#REF!</f>
        <v>#REF!</v>
      </c>
      <c r="I28" s="19"/>
      <c r="J28" s="66" t="e">
        <f t="shared" si="2"/>
        <v>#REF!</v>
      </c>
      <c r="K28" s="56" t="e">
        <f>#REF!+#REF!</f>
        <v>#REF!</v>
      </c>
      <c r="L28" s="19"/>
      <c r="M28" s="66" t="e">
        <f t="shared" si="3"/>
        <v>#REF!</v>
      </c>
      <c r="N28" s="56" t="e">
        <f>#REF!+#REF!</f>
        <v>#REF!</v>
      </c>
      <c r="O28" s="19"/>
      <c r="P28" s="66" t="e">
        <f t="shared" si="4"/>
        <v>#REF!</v>
      </c>
      <c r="Q28" s="56" t="e">
        <f>#REF!+#REF!</f>
        <v>#REF!</v>
      </c>
      <c r="R28" s="19"/>
      <c r="S28" s="66" t="e">
        <f t="shared" si="5"/>
        <v>#REF!</v>
      </c>
      <c r="T28" s="56" t="e">
        <f>#REF!+#REF!</f>
        <v>#REF!</v>
      </c>
      <c r="U28" s="12"/>
      <c r="V28" s="66"/>
      <c r="W28" s="56" t="e">
        <f>#REF!+#REF!</f>
        <v>#REF!</v>
      </c>
      <c r="X28" s="19"/>
      <c r="Y28" s="66" t="e">
        <f t="shared" si="6"/>
        <v>#REF!</v>
      </c>
      <c r="Z28" s="56" t="e">
        <f>#REF!+#REF!</f>
        <v>#REF!</v>
      </c>
      <c r="AA28" s="19"/>
      <c r="AB28" s="66"/>
      <c r="AC28" s="56" t="e">
        <f>#REF!+#REF!</f>
        <v>#REF!</v>
      </c>
      <c r="AD28" s="19"/>
      <c r="AE28" s="66"/>
      <c r="AF28" s="56" t="e">
        <f>#REF!+#REF!</f>
        <v>#REF!</v>
      </c>
      <c r="AG28" s="49"/>
      <c r="AH28" s="66"/>
      <c r="AI28" s="56" t="e">
        <f>#REF!+#REF!</f>
        <v>#REF!</v>
      </c>
      <c r="AJ28" s="19"/>
      <c r="AK28" s="66"/>
      <c r="AL28" s="56" t="e">
        <f>#REF!+#REF!</f>
        <v>#REF!</v>
      </c>
      <c r="AM28" s="19"/>
      <c r="AN28" s="66"/>
      <c r="AO28" s="56" t="e">
        <f>#REF!+#REF!</f>
        <v>#REF!</v>
      </c>
      <c r="AP28" s="19"/>
      <c r="AQ28" s="19"/>
      <c r="AR28" s="19"/>
      <c r="AS28" s="45"/>
      <c r="AT28" s="111" t="e">
        <f>#REF!-F28</f>
        <v>#REF!</v>
      </c>
    </row>
    <row r="29" spans="1:46" ht="43.5" customHeight="1" hidden="1">
      <c r="A29" s="127"/>
      <c r="B29" s="5"/>
      <c r="C29" s="5" t="s">
        <v>6</v>
      </c>
      <c r="D29" s="1"/>
      <c r="E29" s="57"/>
      <c r="F29" s="68">
        <f t="shared" si="0"/>
        <v>0</v>
      </c>
      <c r="G29" s="66" t="e">
        <f t="shared" si="1"/>
        <v>#DIV/0!</v>
      </c>
      <c r="H29" s="57">
        <v>0</v>
      </c>
      <c r="I29" s="1"/>
      <c r="J29" s="66" t="e">
        <f t="shared" si="2"/>
        <v>#DIV/0!</v>
      </c>
      <c r="K29" s="57">
        <v>0</v>
      </c>
      <c r="L29" s="1"/>
      <c r="M29" s="66" t="e">
        <f t="shared" si="3"/>
        <v>#DIV/0!</v>
      </c>
      <c r="N29" s="62"/>
      <c r="O29" s="25"/>
      <c r="P29" s="66" t="e">
        <f t="shared" si="4"/>
        <v>#DIV/0!</v>
      </c>
      <c r="Q29" s="55"/>
      <c r="R29" s="25"/>
      <c r="S29" s="66" t="e">
        <f t="shared" si="5"/>
        <v>#DIV/0!</v>
      </c>
      <c r="T29" s="55"/>
      <c r="U29" s="12"/>
      <c r="V29" s="66"/>
      <c r="W29" s="55"/>
      <c r="X29" s="25"/>
      <c r="Y29" s="66" t="e">
        <f t="shared" si="6"/>
        <v>#DIV/0!</v>
      </c>
      <c r="Z29" s="55"/>
      <c r="AA29" s="96"/>
      <c r="AB29" s="66"/>
      <c r="AC29" s="55"/>
      <c r="AD29" s="25"/>
      <c r="AE29" s="66"/>
      <c r="AF29" s="55"/>
      <c r="AG29" s="25"/>
      <c r="AH29" s="66"/>
      <c r="AI29" s="55"/>
      <c r="AJ29" s="25"/>
      <c r="AK29" s="66"/>
      <c r="AL29" s="55"/>
      <c r="AM29" s="25"/>
      <c r="AN29" s="66"/>
      <c r="AO29" s="55"/>
      <c r="AP29" s="25"/>
      <c r="AQ29" s="25"/>
      <c r="AR29" s="25"/>
      <c r="AT29" s="111" t="e">
        <f>#REF!-F29</f>
        <v>#REF!</v>
      </c>
    </row>
    <row r="30" spans="1:46" ht="42" customHeight="1" hidden="1">
      <c r="A30" s="127"/>
      <c r="B30" s="5" t="s">
        <v>31</v>
      </c>
      <c r="C30" s="5" t="s">
        <v>5</v>
      </c>
      <c r="D30" s="1" t="s">
        <v>42</v>
      </c>
      <c r="E30" s="56">
        <v>1160</v>
      </c>
      <c r="F30" s="68">
        <f t="shared" si="0"/>
        <v>0</v>
      </c>
      <c r="G30" s="66">
        <f t="shared" si="1"/>
        <v>0</v>
      </c>
      <c r="H30" s="56" t="e">
        <f>#REF!</f>
        <v>#REF!</v>
      </c>
      <c r="I30" s="19"/>
      <c r="J30" s="66" t="e">
        <f t="shared" si="2"/>
        <v>#REF!</v>
      </c>
      <c r="K30" s="56" t="e">
        <f>#REF!</f>
        <v>#REF!</v>
      </c>
      <c r="L30" s="19"/>
      <c r="M30" s="66" t="e">
        <f t="shared" si="3"/>
        <v>#REF!</v>
      </c>
      <c r="N30" s="56" t="e">
        <f>#REF!</f>
        <v>#REF!</v>
      </c>
      <c r="O30" s="19"/>
      <c r="P30" s="66" t="e">
        <f t="shared" si="4"/>
        <v>#REF!</v>
      </c>
      <c r="Q30" s="56" t="e">
        <f>#REF!</f>
        <v>#REF!</v>
      </c>
      <c r="R30" s="19"/>
      <c r="S30" s="66" t="e">
        <f t="shared" si="5"/>
        <v>#REF!</v>
      </c>
      <c r="T30" s="56" t="e">
        <f>#REF!</f>
        <v>#REF!</v>
      </c>
      <c r="U30" s="12"/>
      <c r="V30" s="66"/>
      <c r="W30" s="56" t="e">
        <f>#REF!</f>
        <v>#REF!</v>
      </c>
      <c r="X30" s="19"/>
      <c r="Y30" s="66" t="e">
        <f t="shared" si="6"/>
        <v>#REF!</v>
      </c>
      <c r="Z30" s="56" t="e">
        <f>#REF!</f>
        <v>#REF!</v>
      </c>
      <c r="AA30" s="19"/>
      <c r="AB30" s="66"/>
      <c r="AC30" s="56" t="e">
        <f>#REF!</f>
        <v>#REF!</v>
      </c>
      <c r="AD30" s="19"/>
      <c r="AE30" s="66"/>
      <c r="AF30" s="56" t="e">
        <f>#REF!</f>
        <v>#REF!</v>
      </c>
      <c r="AG30" s="49"/>
      <c r="AH30" s="66"/>
      <c r="AI30" s="56" t="e">
        <f>#REF!</f>
        <v>#REF!</v>
      </c>
      <c r="AJ30" s="19"/>
      <c r="AK30" s="66"/>
      <c r="AL30" s="56" t="e">
        <f>#REF!</f>
        <v>#REF!</v>
      </c>
      <c r="AM30" s="19"/>
      <c r="AN30" s="66"/>
      <c r="AO30" s="56" t="e">
        <f>#REF!</f>
        <v>#REF!</v>
      </c>
      <c r="AP30" s="19"/>
      <c r="AQ30" s="19"/>
      <c r="AR30" s="19"/>
      <c r="AS30" s="45"/>
      <c r="AT30" s="111" t="e">
        <f>#REF!-F30</f>
        <v>#REF!</v>
      </c>
    </row>
    <row r="31" spans="1:46" ht="49.5" customHeight="1" hidden="1">
      <c r="A31" s="127"/>
      <c r="B31" s="5"/>
      <c r="C31" s="5" t="s">
        <v>6</v>
      </c>
      <c r="D31" s="1"/>
      <c r="E31" s="56">
        <v>0</v>
      </c>
      <c r="F31" s="68">
        <f t="shared" si="0"/>
        <v>0</v>
      </c>
      <c r="G31" s="66" t="e">
        <f t="shared" si="1"/>
        <v>#DIV/0!</v>
      </c>
      <c r="H31" s="56" t="e">
        <f>#REF!</f>
        <v>#REF!</v>
      </c>
      <c r="I31" s="19"/>
      <c r="J31" s="66" t="e">
        <f t="shared" si="2"/>
        <v>#REF!</v>
      </c>
      <c r="K31" s="56" t="e">
        <f>#REF!</f>
        <v>#REF!</v>
      </c>
      <c r="L31" s="19"/>
      <c r="M31" s="66" t="e">
        <f t="shared" si="3"/>
        <v>#REF!</v>
      </c>
      <c r="N31" s="56" t="e">
        <f>#REF!</f>
        <v>#REF!</v>
      </c>
      <c r="O31" s="19"/>
      <c r="P31" s="66" t="e">
        <f t="shared" si="4"/>
        <v>#REF!</v>
      </c>
      <c r="Q31" s="56" t="e">
        <f>#REF!</f>
        <v>#REF!</v>
      </c>
      <c r="R31" s="19"/>
      <c r="S31" s="66" t="e">
        <f t="shared" si="5"/>
        <v>#REF!</v>
      </c>
      <c r="T31" s="56" t="e">
        <f>#REF!</f>
        <v>#REF!</v>
      </c>
      <c r="U31" s="12"/>
      <c r="V31" s="66"/>
      <c r="W31" s="56" t="e">
        <f>#REF!</f>
        <v>#REF!</v>
      </c>
      <c r="X31" s="19"/>
      <c r="Y31" s="66" t="e">
        <f t="shared" si="6"/>
        <v>#REF!</v>
      </c>
      <c r="Z31" s="56" t="e">
        <f>#REF!</f>
        <v>#REF!</v>
      </c>
      <c r="AA31" s="19"/>
      <c r="AB31" s="66"/>
      <c r="AC31" s="56" t="e">
        <f>#REF!</f>
        <v>#REF!</v>
      </c>
      <c r="AD31" s="19"/>
      <c r="AE31" s="66"/>
      <c r="AF31" s="56" t="e">
        <f>#REF!</f>
        <v>#REF!</v>
      </c>
      <c r="AG31" s="49"/>
      <c r="AH31" s="66"/>
      <c r="AI31" s="56" t="e">
        <f>#REF!</f>
        <v>#REF!</v>
      </c>
      <c r="AJ31" s="19"/>
      <c r="AK31" s="66"/>
      <c r="AL31" s="56" t="e">
        <f>#REF!</f>
        <v>#REF!</v>
      </c>
      <c r="AM31" s="19"/>
      <c r="AN31" s="66"/>
      <c r="AO31" s="56" t="e">
        <f>#REF!</f>
        <v>#REF!</v>
      </c>
      <c r="AP31" s="19"/>
      <c r="AQ31" s="19"/>
      <c r="AR31" s="19"/>
      <c r="AS31" s="45"/>
      <c r="AT31" s="111" t="e">
        <f>#REF!-F31</f>
        <v>#REF!</v>
      </c>
    </row>
    <row r="32" spans="1:46" ht="28.5" customHeight="1" hidden="1">
      <c r="A32" s="127"/>
      <c r="B32" s="5" t="s">
        <v>32</v>
      </c>
      <c r="C32" s="5" t="s">
        <v>5</v>
      </c>
      <c r="D32" s="1" t="s">
        <v>42</v>
      </c>
      <c r="E32" s="56">
        <v>160</v>
      </c>
      <c r="F32" s="68">
        <f t="shared" si="0"/>
        <v>0</v>
      </c>
      <c r="G32" s="66">
        <f t="shared" si="1"/>
        <v>0</v>
      </c>
      <c r="H32" s="56" t="e">
        <f>#REF!</f>
        <v>#REF!</v>
      </c>
      <c r="I32" s="19"/>
      <c r="J32" s="66" t="e">
        <f t="shared" si="2"/>
        <v>#REF!</v>
      </c>
      <c r="K32" s="56" t="e">
        <f>#REF!</f>
        <v>#REF!</v>
      </c>
      <c r="L32" s="19"/>
      <c r="M32" s="66" t="e">
        <f t="shared" si="3"/>
        <v>#REF!</v>
      </c>
      <c r="N32" s="56" t="e">
        <f>#REF!</f>
        <v>#REF!</v>
      </c>
      <c r="O32" s="19"/>
      <c r="P32" s="66" t="e">
        <f t="shared" si="4"/>
        <v>#REF!</v>
      </c>
      <c r="Q32" s="56" t="e">
        <f>#REF!</f>
        <v>#REF!</v>
      </c>
      <c r="R32" s="19"/>
      <c r="S32" s="66" t="e">
        <f t="shared" si="5"/>
        <v>#REF!</v>
      </c>
      <c r="T32" s="56" t="e">
        <f>#REF!</f>
        <v>#REF!</v>
      </c>
      <c r="U32" s="12"/>
      <c r="V32" s="66"/>
      <c r="W32" s="56" t="e">
        <f>#REF!</f>
        <v>#REF!</v>
      </c>
      <c r="X32" s="19"/>
      <c r="Y32" s="66" t="e">
        <f t="shared" si="6"/>
        <v>#REF!</v>
      </c>
      <c r="Z32" s="56" t="e">
        <f>#REF!</f>
        <v>#REF!</v>
      </c>
      <c r="AA32" s="19"/>
      <c r="AB32" s="66"/>
      <c r="AC32" s="56" t="e">
        <f>#REF!</f>
        <v>#REF!</v>
      </c>
      <c r="AD32" s="19"/>
      <c r="AE32" s="66"/>
      <c r="AF32" s="56" t="e">
        <f>#REF!</f>
        <v>#REF!</v>
      </c>
      <c r="AG32" s="49"/>
      <c r="AH32" s="66"/>
      <c r="AI32" s="56" t="e">
        <f>#REF!</f>
        <v>#REF!</v>
      </c>
      <c r="AJ32" s="19"/>
      <c r="AK32" s="66"/>
      <c r="AL32" s="56" t="e">
        <f>#REF!</f>
        <v>#REF!</v>
      </c>
      <c r="AM32" s="19"/>
      <c r="AN32" s="66"/>
      <c r="AO32" s="56" t="e">
        <f>#REF!</f>
        <v>#REF!</v>
      </c>
      <c r="AP32" s="19"/>
      <c r="AQ32" s="19"/>
      <c r="AR32" s="19"/>
      <c r="AS32" s="45"/>
      <c r="AT32" s="111" t="e">
        <f>#REF!-F32</f>
        <v>#REF!</v>
      </c>
    </row>
    <row r="33" spans="1:46" ht="36" customHeight="1" hidden="1">
      <c r="A33" s="127"/>
      <c r="B33" s="5"/>
      <c r="C33" s="5" t="s">
        <v>6</v>
      </c>
      <c r="D33" s="1"/>
      <c r="E33" s="57"/>
      <c r="F33" s="68">
        <f t="shared" si="0"/>
        <v>0</v>
      </c>
      <c r="G33" s="66" t="e">
        <f t="shared" si="1"/>
        <v>#DIV/0!</v>
      </c>
      <c r="H33" s="57">
        <v>0</v>
      </c>
      <c r="I33" s="1"/>
      <c r="J33" s="66" t="e">
        <f t="shared" si="2"/>
        <v>#DIV/0!</v>
      </c>
      <c r="K33" s="57">
        <v>0</v>
      </c>
      <c r="L33" s="1"/>
      <c r="M33" s="66" t="e">
        <f t="shared" si="3"/>
        <v>#DIV/0!</v>
      </c>
      <c r="N33" s="62"/>
      <c r="O33" s="25"/>
      <c r="P33" s="66" t="e">
        <f t="shared" si="4"/>
        <v>#DIV/0!</v>
      </c>
      <c r="Q33" s="55"/>
      <c r="R33" s="25"/>
      <c r="S33" s="66" t="e">
        <f t="shared" si="5"/>
        <v>#DIV/0!</v>
      </c>
      <c r="T33" s="55"/>
      <c r="U33" s="12"/>
      <c r="V33" s="66"/>
      <c r="W33" s="55"/>
      <c r="X33" s="25"/>
      <c r="Y33" s="66" t="e">
        <f t="shared" si="6"/>
        <v>#DIV/0!</v>
      </c>
      <c r="Z33" s="55"/>
      <c r="AA33" s="96"/>
      <c r="AB33" s="66"/>
      <c r="AC33" s="55"/>
      <c r="AD33" s="25"/>
      <c r="AE33" s="66"/>
      <c r="AF33" s="55"/>
      <c r="AG33" s="25"/>
      <c r="AH33" s="66"/>
      <c r="AI33" s="55"/>
      <c r="AJ33" s="25"/>
      <c r="AK33" s="66"/>
      <c r="AL33" s="55"/>
      <c r="AM33" s="25"/>
      <c r="AN33" s="66"/>
      <c r="AO33" s="55"/>
      <c r="AP33" s="25"/>
      <c r="AQ33" s="25"/>
      <c r="AR33" s="25"/>
      <c r="AT33" s="111" t="e">
        <f>#REF!-F33</f>
        <v>#REF!</v>
      </c>
    </row>
    <row r="34" spans="1:46" ht="38.25" customHeight="1" hidden="1">
      <c r="A34" s="127"/>
      <c r="B34" s="5" t="s">
        <v>33</v>
      </c>
      <c r="C34" s="5" t="s">
        <v>5</v>
      </c>
      <c r="D34" s="1" t="s">
        <v>46</v>
      </c>
      <c r="E34" s="56">
        <v>4041.5</v>
      </c>
      <c r="F34" s="68">
        <f t="shared" si="0"/>
        <v>0</v>
      </c>
      <c r="G34" s="66">
        <f t="shared" si="1"/>
        <v>0</v>
      </c>
      <c r="H34" s="56" t="e">
        <f>#REF!</f>
        <v>#REF!</v>
      </c>
      <c r="I34" s="19"/>
      <c r="J34" s="66" t="e">
        <f t="shared" si="2"/>
        <v>#REF!</v>
      </c>
      <c r="K34" s="56" t="e">
        <f>#REF!</f>
        <v>#REF!</v>
      </c>
      <c r="L34" s="19"/>
      <c r="M34" s="66" t="e">
        <f t="shared" si="3"/>
        <v>#REF!</v>
      </c>
      <c r="N34" s="56" t="e">
        <f>#REF!</f>
        <v>#REF!</v>
      </c>
      <c r="O34" s="19"/>
      <c r="P34" s="66" t="e">
        <f t="shared" si="4"/>
        <v>#REF!</v>
      </c>
      <c r="Q34" s="56" t="e">
        <f>#REF!</f>
        <v>#REF!</v>
      </c>
      <c r="R34" s="19"/>
      <c r="S34" s="66" t="e">
        <f t="shared" si="5"/>
        <v>#REF!</v>
      </c>
      <c r="T34" s="56" t="e">
        <f>#REF!</f>
        <v>#REF!</v>
      </c>
      <c r="U34" s="12"/>
      <c r="V34" s="66"/>
      <c r="W34" s="56" t="e">
        <f>#REF!</f>
        <v>#REF!</v>
      </c>
      <c r="X34" s="19"/>
      <c r="Y34" s="66" t="e">
        <f t="shared" si="6"/>
        <v>#REF!</v>
      </c>
      <c r="Z34" s="56" t="e">
        <f>#REF!</f>
        <v>#REF!</v>
      </c>
      <c r="AA34" s="19"/>
      <c r="AB34" s="66"/>
      <c r="AC34" s="56" t="e">
        <f>#REF!</f>
        <v>#REF!</v>
      </c>
      <c r="AD34" s="19"/>
      <c r="AE34" s="66"/>
      <c r="AF34" s="56" t="e">
        <f>#REF!</f>
        <v>#REF!</v>
      </c>
      <c r="AG34" s="49"/>
      <c r="AH34" s="66"/>
      <c r="AI34" s="56" t="e">
        <f>#REF!</f>
        <v>#REF!</v>
      </c>
      <c r="AJ34" s="19"/>
      <c r="AK34" s="66"/>
      <c r="AL34" s="56" t="e">
        <f>#REF!</f>
        <v>#REF!</v>
      </c>
      <c r="AM34" s="19"/>
      <c r="AN34" s="66"/>
      <c r="AO34" s="56" t="e">
        <f>#REF!</f>
        <v>#REF!</v>
      </c>
      <c r="AP34" s="19"/>
      <c r="AQ34" s="19"/>
      <c r="AR34" s="25"/>
      <c r="AT34" s="111" t="e">
        <f>#REF!-F34</f>
        <v>#REF!</v>
      </c>
    </row>
    <row r="35" spans="1:46" ht="42" customHeight="1" hidden="1">
      <c r="A35" s="127"/>
      <c r="B35" s="5"/>
      <c r="C35" s="5" t="s">
        <v>6</v>
      </c>
      <c r="D35" s="1"/>
      <c r="E35" s="56">
        <v>0</v>
      </c>
      <c r="F35" s="68">
        <f t="shared" si="0"/>
        <v>0</v>
      </c>
      <c r="G35" s="66" t="e">
        <f t="shared" si="1"/>
        <v>#DIV/0!</v>
      </c>
      <c r="H35" s="56">
        <v>0</v>
      </c>
      <c r="I35" s="19"/>
      <c r="J35" s="66" t="e">
        <f t="shared" si="2"/>
        <v>#DIV/0!</v>
      </c>
      <c r="K35" s="56">
        <v>0</v>
      </c>
      <c r="L35" s="19"/>
      <c r="M35" s="66" t="e">
        <f t="shared" si="3"/>
        <v>#DIV/0!</v>
      </c>
      <c r="N35" s="56">
        <v>0</v>
      </c>
      <c r="O35" s="19"/>
      <c r="P35" s="66" t="e">
        <f t="shared" si="4"/>
        <v>#DIV/0!</v>
      </c>
      <c r="Q35" s="56">
        <v>0</v>
      </c>
      <c r="R35" s="19"/>
      <c r="S35" s="66" t="e">
        <f t="shared" si="5"/>
        <v>#DIV/0!</v>
      </c>
      <c r="T35" s="56">
        <v>0</v>
      </c>
      <c r="U35" s="12"/>
      <c r="V35" s="66"/>
      <c r="W35" s="56">
        <v>0</v>
      </c>
      <c r="X35" s="19"/>
      <c r="Y35" s="66" t="e">
        <f t="shared" si="6"/>
        <v>#DIV/0!</v>
      </c>
      <c r="Z35" s="56">
        <v>0</v>
      </c>
      <c r="AA35" s="19"/>
      <c r="AB35" s="66"/>
      <c r="AC35" s="56">
        <v>0</v>
      </c>
      <c r="AD35" s="19"/>
      <c r="AE35" s="66"/>
      <c r="AF35" s="56">
        <v>0</v>
      </c>
      <c r="AG35" s="49"/>
      <c r="AH35" s="66"/>
      <c r="AI35" s="56">
        <v>0</v>
      </c>
      <c r="AJ35" s="19"/>
      <c r="AK35" s="66"/>
      <c r="AL35" s="56">
        <v>0</v>
      </c>
      <c r="AM35" s="19"/>
      <c r="AN35" s="66"/>
      <c r="AO35" s="55">
        <v>0</v>
      </c>
      <c r="AP35" s="25"/>
      <c r="AQ35" s="25"/>
      <c r="AR35" s="25"/>
      <c r="AT35" s="111" t="e">
        <f>#REF!-F35</f>
        <v>#REF!</v>
      </c>
    </row>
    <row r="36" spans="1:46" ht="57" customHeight="1" hidden="1">
      <c r="A36" s="127"/>
      <c r="B36" s="5"/>
      <c r="C36" s="5" t="s">
        <v>11</v>
      </c>
      <c r="D36" s="2" t="s">
        <v>46</v>
      </c>
      <c r="E36" s="57">
        <v>8541.5</v>
      </c>
      <c r="F36" s="68">
        <f t="shared" si="0"/>
        <v>0</v>
      </c>
      <c r="G36" s="66">
        <f t="shared" si="1"/>
        <v>0</v>
      </c>
      <c r="H36" s="57" t="e">
        <f>H37+H38</f>
        <v>#REF!</v>
      </c>
      <c r="I36" s="1"/>
      <c r="J36" s="66" t="e">
        <f t="shared" si="2"/>
        <v>#REF!</v>
      </c>
      <c r="K36" s="57" t="e">
        <f>K37+K38</f>
        <v>#REF!</v>
      </c>
      <c r="L36" s="1"/>
      <c r="M36" s="66" t="e">
        <f t="shared" si="3"/>
        <v>#REF!</v>
      </c>
      <c r="N36" s="57" t="e">
        <f>N37+N38</f>
        <v>#REF!</v>
      </c>
      <c r="O36" s="1"/>
      <c r="P36" s="66" t="e">
        <f t="shared" si="4"/>
        <v>#REF!</v>
      </c>
      <c r="Q36" s="57" t="e">
        <f>Q37+Q38</f>
        <v>#REF!</v>
      </c>
      <c r="R36" s="1"/>
      <c r="S36" s="66" t="e">
        <f t="shared" si="5"/>
        <v>#REF!</v>
      </c>
      <c r="T36" s="57" t="e">
        <f>T37+T38</f>
        <v>#REF!</v>
      </c>
      <c r="U36" s="12"/>
      <c r="V36" s="66"/>
      <c r="W36" s="57" t="e">
        <f>W37+W38</f>
        <v>#REF!</v>
      </c>
      <c r="X36" s="1"/>
      <c r="Y36" s="66" t="e">
        <f t="shared" si="6"/>
        <v>#REF!</v>
      </c>
      <c r="Z36" s="57" t="e">
        <f>Z37+Z38</f>
        <v>#REF!</v>
      </c>
      <c r="AA36" s="19"/>
      <c r="AB36" s="66"/>
      <c r="AC36" s="57" t="e">
        <f>AC37+AC38</f>
        <v>#REF!</v>
      </c>
      <c r="AD36" s="1"/>
      <c r="AE36" s="66"/>
      <c r="AF36" s="57" t="e">
        <f>AF37+AF38</f>
        <v>#REF!</v>
      </c>
      <c r="AG36" s="50"/>
      <c r="AH36" s="66"/>
      <c r="AI36" s="57" t="e">
        <f>AI37+AI38</f>
        <v>#REF!</v>
      </c>
      <c r="AJ36" s="1"/>
      <c r="AK36" s="66"/>
      <c r="AL36" s="57" t="e">
        <f>AL37+AL38</f>
        <v>#REF!</v>
      </c>
      <c r="AM36" s="1"/>
      <c r="AN36" s="66"/>
      <c r="AO36" s="57" t="e">
        <f>AO37+AO38</f>
        <v>#REF!</v>
      </c>
      <c r="AP36" s="1"/>
      <c r="AQ36" s="1"/>
      <c r="AR36" s="25"/>
      <c r="AT36" s="111" t="e">
        <f>#REF!-F36</f>
        <v>#REF!</v>
      </c>
    </row>
    <row r="37" spans="1:46" ht="31.5" customHeight="1" hidden="1">
      <c r="A37" s="127"/>
      <c r="B37" s="5"/>
      <c r="C37" s="5" t="s">
        <v>5</v>
      </c>
      <c r="D37" s="2" t="s">
        <v>46</v>
      </c>
      <c r="E37" s="56">
        <v>8541.5</v>
      </c>
      <c r="F37" s="68">
        <f t="shared" si="0"/>
        <v>0</v>
      </c>
      <c r="G37" s="66">
        <f t="shared" si="1"/>
        <v>0</v>
      </c>
      <c r="H37" s="56" t="e">
        <f>H18+H20+H22+H24+H26+H28+H30+H32+H34</f>
        <v>#REF!</v>
      </c>
      <c r="I37" s="19"/>
      <c r="J37" s="66" t="e">
        <f t="shared" si="2"/>
        <v>#REF!</v>
      </c>
      <c r="K37" s="56" t="e">
        <f>K18+K20+K22+K24+K26+K28+K30+K32+K34</f>
        <v>#REF!</v>
      </c>
      <c r="L37" s="19"/>
      <c r="M37" s="66" t="e">
        <f t="shared" si="3"/>
        <v>#REF!</v>
      </c>
      <c r="N37" s="56" t="e">
        <f>N18+N20+N22+N24+N26+N28+N30+N32+N34</f>
        <v>#REF!</v>
      </c>
      <c r="O37" s="19"/>
      <c r="P37" s="66" t="e">
        <f t="shared" si="4"/>
        <v>#REF!</v>
      </c>
      <c r="Q37" s="56" t="e">
        <f>Q18+Q20+Q22+Q24+Q26+Q28+Q30+Q32+Q34</f>
        <v>#REF!</v>
      </c>
      <c r="R37" s="19"/>
      <c r="S37" s="66" t="e">
        <f t="shared" si="5"/>
        <v>#REF!</v>
      </c>
      <c r="T37" s="56" t="e">
        <f>T18+T20+T22+T24+T26+T28+T30+T32+T34</f>
        <v>#REF!</v>
      </c>
      <c r="U37" s="12"/>
      <c r="V37" s="66"/>
      <c r="W37" s="56" t="e">
        <f>W18+W20+W22+W24+W26+W28+W30+W32+W34</f>
        <v>#REF!</v>
      </c>
      <c r="X37" s="19"/>
      <c r="Y37" s="66" t="e">
        <f t="shared" si="6"/>
        <v>#REF!</v>
      </c>
      <c r="Z37" s="56" t="e">
        <f>Z18+Z20+Z22+Z24+Z26+Z28+Z30+Z32+Z34</f>
        <v>#REF!</v>
      </c>
      <c r="AA37" s="19"/>
      <c r="AB37" s="66"/>
      <c r="AC37" s="56" t="e">
        <f>AC18+AC20+AC22+AC24+AC26+AC28+AC30+AC32+AC34</f>
        <v>#REF!</v>
      </c>
      <c r="AD37" s="19"/>
      <c r="AE37" s="66"/>
      <c r="AF37" s="56" t="e">
        <f>AF18+AF20+AF22+AF24+AF26+AF28+AF30+AF32+AF34</f>
        <v>#REF!</v>
      </c>
      <c r="AG37" s="49"/>
      <c r="AH37" s="66"/>
      <c r="AI37" s="56" t="e">
        <f>AI18+AI20+AI22+AI24+AI26+AI28+AI30+AI32+AI34</f>
        <v>#REF!</v>
      </c>
      <c r="AJ37" s="19"/>
      <c r="AK37" s="66"/>
      <c r="AL37" s="56" t="e">
        <f>AL18+AL20+AL22+AL24+AL26+AL28+AL30+AL32+AL34</f>
        <v>#REF!</v>
      </c>
      <c r="AM37" s="19"/>
      <c r="AN37" s="66"/>
      <c r="AO37" s="56" t="e">
        <f>AO18+AO20+AO22+AO24+AO26+AO28+AO30+AO32+AO34</f>
        <v>#REF!</v>
      </c>
      <c r="AP37" s="19"/>
      <c r="AQ37" s="19"/>
      <c r="AR37" s="25"/>
      <c r="AT37" s="111" t="e">
        <f>#REF!-F37</f>
        <v>#REF!</v>
      </c>
    </row>
    <row r="38" spans="1:46" ht="57.75" customHeight="1" hidden="1">
      <c r="A38" s="127"/>
      <c r="B38" s="5"/>
      <c r="C38" s="9" t="s">
        <v>6</v>
      </c>
      <c r="D38" s="2"/>
      <c r="E38" s="56">
        <v>0</v>
      </c>
      <c r="F38" s="68">
        <f t="shared" si="0"/>
        <v>0</v>
      </c>
      <c r="G38" s="66" t="e">
        <f t="shared" si="1"/>
        <v>#DIV/0!</v>
      </c>
      <c r="H38" s="56" t="e">
        <f>H19+H21+H23+H25+H27+H29+H31+H33+H35</f>
        <v>#REF!</v>
      </c>
      <c r="I38" s="19"/>
      <c r="J38" s="66" t="e">
        <f t="shared" si="2"/>
        <v>#REF!</v>
      </c>
      <c r="K38" s="56" t="e">
        <f>K19+K21+K23+K25+K27+K29+K31+K33+K35</f>
        <v>#REF!</v>
      </c>
      <c r="L38" s="19"/>
      <c r="M38" s="66" t="e">
        <f t="shared" si="3"/>
        <v>#REF!</v>
      </c>
      <c r="N38" s="56" t="e">
        <f>N19+N21+N23+N25+N27+N29+N31+N33+N35</f>
        <v>#REF!</v>
      </c>
      <c r="O38" s="19"/>
      <c r="P38" s="66" t="e">
        <f t="shared" si="4"/>
        <v>#REF!</v>
      </c>
      <c r="Q38" s="56" t="e">
        <f>Q19+Q21+Q23+Q25+Q27+Q29+Q31+Q33+Q35</f>
        <v>#REF!</v>
      </c>
      <c r="R38" s="19"/>
      <c r="S38" s="66" t="e">
        <f t="shared" si="5"/>
        <v>#REF!</v>
      </c>
      <c r="T38" s="56" t="e">
        <f>T19+T21+T23+T25+T27+T29+T31+T33+T35</f>
        <v>#REF!</v>
      </c>
      <c r="U38" s="12"/>
      <c r="V38" s="66"/>
      <c r="W38" s="56" t="e">
        <f>W19+W21+W23+W25+W27+W29+W31+W33+W35</f>
        <v>#REF!</v>
      </c>
      <c r="X38" s="19"/>
      <c r="Y38" s="66" t="e">
        <f t="shared" si="6"/>
        <v>#REF!</v>
      </c>
      <c r="Z38" s="56" t="e">
        <f>Z19+Z21+Z23+Z25+Z27+Z29+Z31+Z33+Z35</f>
        <v>#REF!</v>
      </c>
      <c r="AA38" s="19"/>
      <c r="AB38" s="66"/>
      <c r="AC38" s="56" t="e">
        <f>AC19+AC21+AC23+AC25+AC27+AC29+AC31+AC33+AC35</f>
        <v>#REF!</v>
      </c>
      <c r="AD38" s="19"/>
      <c r="AE38" s="66"/>
      <c r="AF38" s="56" t="e">
        <f>AF19+AF21+AF23+AF25+AF27+AF29+AF31+AF33+AF35</f>
        <v>#REF!</v>
      </c>
      <c r="AG38" s="49"/>
      <c r="AH38" s="66"/>
      <c r="AI38" s="56" t="e">
        <f>AI19+AI21+AI23+AI25+AI27+AI29+AI31+AI33+AI35</f>
        <v>#REF!</v>
      </c>
      <c r="AJ38" s="19"/>
      <c r="AK38" s="66"/>
      <c r="AL38" s="56" t="e">
        <f>AL19+AL21+AL23+AL25+AL27+AL29+AL31+AL33+AL35</f>
        <v>#REF!</v>
      </c>
      <c r="AM38" s="19"/>
      <c r="AN38" s="66"/>
      <c r="AO38" s="56" t="e">
        <f>AO19+AO21+AO23+AO25+AO27+AO29+AO31+AO33+AO35</f>
        <v>#REF!</v>
      </c>
      <c r="AP38" s="19"/>
      <c r="AQ38" s="19"/>
      <c r="AR38" s="25"/>
      <c r="AT38" s="111" t="e">
        <f>#REF!-F38</f>
        <v>#REF!</v>
      </c>
    </row>
    <row r="39" spans="1:46" s="7" customFormat="1" ht="39" customHeight="1" hidden="1">
      <c r="A39" s="127"/>
      <c r="B39" s="5"/>
      <c r="C39" s="5"/>
      <c r="D39" s="5"/>
      <c r="E39" s="103"/>
      <c r="F39" s="68">
        <f t="shared" si="0"/>
        <v>0</v>
      </c>
      <c r="G39" s="66" t="e">
        <f t="shared" si="1"/>
        <v>#DIV/0!</v>
      </c>
      <c r="H39" s="103"/>
      <c r="I39" s="5"/>
      <c r="J39" s="66" t="e">
        <f t="shared" si="2"/>
        <v>#DIV/0!</v>
      </c>
      <c r="K39" s="103"/>
      <c r="L39" s="5"/>
      <c r="M39" s="66" t="e">
        <f t="shared" si="3"/>
        <v>#DIV/0!</v>
      </c>
      <c r="N39" s="63"/>
      <c r="O39" s="26"/>
      <c r="P39" s="66" t="e">
        <f t="shared" si="4"/>
        <v>#DIV/0!</v>
      </c>
      <c r="Q39" s="60"/>
      <c r="R39" s="26"/>
      <c r="S39" s="66" t="e">
        <f t="shared" si="5"/>
        <v>#DIV/0!</v>
      </c>
      <c r="T39" s="60"/>
      <c r="U39" s="12"/>
      <c r="V39" s="66"/>
      <c r="W39" s="60"/>
      <c r="X39" s="26"/>
      <c r="Y39" s="66" t="e">
        <f t="shared" si="6"/>
        <v>#DIV/0!</v>
      </c>
      <c r="Z39" s="60"/>
      <c r="AA39" s="97"/>
      <c r="AB39" s="66"/>
      <c r="AC39" s="60"/>
      <c r="AD39" s="26"/>
      <c r="AE39" s="66"/>
      <c r="AF39" s="60"/>
      <c r="AG39" s="51"/>
      <c r="AH39" s="66"/>
      <c r="AI39" s="60"/>
      <c r="AJ39" s="26"/>
      <c r="AK39" s="66"/>
      <c r="AL39" s="60"/>
      <c r="AM39" s="26"/>
      <c r="AN39" s="66"/>
      <c r="AO39" s="60"/>
      <c r="AP39" s="26"/>
      <c r="AQ39" s="26"/>
      <c r="AR39" s="26"/>
      <c r="AS39" s="32"/>
      <c r="AT39" s="111" t="e">
        <f>#REF!-F39</f>
        <v>#REF!</v>
      </c>
    </row>
    <row r="40" spans="1:46" s="21" customFormat="1" ht="17.25" customHeight="1" hidden="1">
      <c r="A40" s="127"/>
      <c r="B40" s="5" t="s">
        <v>36</v>
      </c>
      <c r="C40" s="5" t="s">
        <v>11</v>
      </c>
      <c r="D40" s="2" t="s">
        <v>43</v>
      </c>
      <c r="E40" s="58">
        <v>945525.7999999999</v>
      </c>
      <c r="F40" s="68">
        <f t="shared" si="0"/>
        <v>0</v>
      </c>
      <c r="G40" s="66">
        <f t="shared" si="1"/>
        <v>0</v>
      </c>
      <c r="H40" s="58" t="e">
        <f>H41+H42</f>
        <v>#REF!</v>
      </c>
      <c r="I40" s="14"/>
      <c r="J40" s="66" t="e">
        <f t="shared" si="2"/>
        <v>#REF!</v>
      </c>
      <c r="K40" s="58" t="e">
        <f>K41+K42</f>
        <v>#REF!</v>
      </c>
      <c r="L40" s="14"/>
      <c r="M40" s="66" t="e">
        <f t="shared" si="3"/>
        <v>#REF!</v>
      </c>
      <c r="N40" s="58" t="e">
        <f>N41+N42</f>
        <v>#REF!</v>
      </c>
      <c r="O40" s="14"/>
      <c r="P40" s="66" t="e">
        <f t="shared" si="4"/>
        <v>#REF!</v>
      </c>
      <c r="Q40" s="58" t="e">
        <f>Q41+Q42</f>
        <v>#REF!</v>
      </c>
      <c r="R40" s="14"/>
      <c r="S40" s="66" t="e">
        <f t="shared" si="5"/>
        <v>#REF!</v>
      </c>
      <c r="T40" s="58" t="e">
        <f>T41+T42</f>
        <v>#REF!</v>
      </c>
      <c r="U40" s="12"/>
      <c r="V40" s="66"/>
      <c r="W40" s="58" t="e">
        <f>W41+W42</f>
        <v>#REF!</v>
      </c>
      <c r="X40" s="14"/>
      <c r="Y40" s="66" t="e">
        <f t="shared" si="6"/>
        <v>#REF!</v>
      </c>
      <c r="Z40" s="58" t="e">
        <f>Z41+Z42</f>
        <v>#REF!</v>
      </c>
      <c r="AA40" s="14"/>
      <c r="AB40" s="66"/>
      <c r="AC40" s="58" t="e">
        <f>AC41+AC42</f>
        <v>#REF!</v>
      </c>
      <c r="AD40" s="14"/>
      <c r="AE40" s="66"/>
      <c r="AF40" s="58" t="e">
        <f>AF41+AF42</f>
        <v>#REF!</v>
      </c>
      <c r="AG40" s="48"/>
      <c r="AH40" s="66"/>
      <c r="AI40" s="58" t="e">
        <f>AI41+AI42</f>
        <v>#REF!</v>
      </c>
      <c r="AJ40" s="14"/>
      <c r="AK40" s="66"/>
      <c r="AL40" s="58" t="e">
        <f>AL41+AL42</f>
        <v>#REF!</v>
      </c>
      <c r="AM40" s="14"/>
      <c r="AN40" s="66"/>
      <c r="AO40" s="58" t="e">
        <f>AO41+AO42</f>
        <v>#REF!</v>
      </c>
      <c r="AP40" s="14"/>
      <c r="AQ40" s="14"/>
      <c r="AR40" s="26"/>
      <c r="AS40" s="33"/>
      <c r="AT40" s="111" t="e">
        <f>#REF!-F40</f>
        <v>#REF!</v>
      </c>
    </row>
    <row r="41" spans="1:46" s="21" customFormat="1" ht="24" customHeight="1" hidden="1">
      <c r="A41" s="127"/>
      <c r="B41" s="5"/>
      <c r="C41" s="5" t="s">
        <v>5</v>
      </c>
      <c r="D41" s="2"/>
      <c r="E41" s="58">
        <v>118511.1</v>
      </c>
      <c r="F41" s="68">
        <f t="shared" si="0"/>
        <v>0</v>
      </c>
      <c r="G41" s="66">
        <f t="shared" si="1"/>
        <v>0</v>
      </c>
      <c r="H41" s="58" t="e">
        <f>#REF!</f>
        <v>#REF!</v>
      </c>
      <c r="I41" s="14"/>
      <c r="J41" s="66" t="e">
        <f t="shared" si="2"/>
        <v>#REF!</v>
      </c>
      <c r="K41" s="58" t="e">
        <f>#REF!</f>
        <v>#REF!</v>
      </c>
      <c r="L41" s="14"/>
      <c r="M41" s="66" t="e">
        <f t="shared" si="3"/>
        <v>#REF!</v>
      </c>
      <c r="N41" s="58" t="e">
        <f>#REF!</f>
        <v>#REF!</v>
      </c>
      <c r="O41" s="14"/>
      <c r="P41" s="66" t="e">
        <f t="shared" si="4"/>
        <v>#REF!</v>
      </c>
      <c r="Q41" s="58" t="e">
        <f>#REF!</f>
        <v>#REF!</v>
      </c>
      <c r="R41" s="14"/>
      <c r="S41" s="66" t="e">
        <f t="shared" si="5"/>
        <v>#REF!</v>
      </c>
      <c r="T41" s="58" t="e">
        <f>#REF!</f>
        <v>#REF!</v>
      </c>
      <c r="U41" s="12"/>
      <c r="V41" s="66"/>
      <c r="W41" s="58" t="e">
        <f>#REF!</f>
        <v>#REF!</v>
      </c>
      <c r="X41" s="14"/>
      <c r="Y41" s="66" t="e">
        <f t="shared" si="6"/>
        <v>#REF!</v>
      </c>
      <c r="Z41" s="58" t="e">
        <f>#REF!</f>
        <v>#REF!</v>
      </c>
      <c r="AA41" s="14"/>
      <c r="AB41" s="66"/>
      <c r="AC41" s="58" t="e">
        <f>#REF!</f>
        <v>#REF!</v>
      </c>
      <c r="AD41" s="14"/>
      <c r="AE41" s="66"/>
      <c r="AF41" s="58" t="e">
        <f>#REF!</f>
        <v>#REF!</v>
      </c>
      <c r="AG41" s="48"/>
      <c r="AH41" s="66"/>
      <c r="AI41" s="58" t="e">
        <f>#REF!</f>
        <v>#REF!</v>
      </c>
      <c r="AJ41" s="14"/>
      <c r="AK41" s="66"/>
      <c r="AL41" s="58" t="e">
        <f>#REF!</f>
        <v>#REF!</v>
      </c>
      <c r="AM41" s="14"/>
      <c r="AN41" s="66"/>
      <c r="AO41" s="58" t="e">
        <f>#REF!</f>
        <v>#REF!</v>
      </c>
      <c r="AP41" s="14"/>
      <c r="AQ41" s="14"/>
      <c r="AR41" s="26"/>
      <c r="AS41" s="33"/>
      <c r="AT41" s="111" t="e">
        <f>#REF!-F41</f>
        <v>#REF!</v>
      </c>
    </row>
    <row r="42" spans="1:46" s="21" customFormat="1" ht="43.5" customHeight="1" hidden="1">
      <c r="A42" s="127"/>
      <c r="B42" s="5"/>
      <c r="C42" s="9" t="s">
        <v>12</v>
      </c>
      <c r="D42" s="2"/>
      <c r="E42" s="58">
        <v>827014.7</v>
      </c>
      <c r="F42" s="68">
        <f t="shared" si="0"/>
        <v>0</v>
      </c>
      <c r="G42" s="66">
        <f t="shared" si="1"/>
        <v>0</v>
      </c>
      <c r="H42" s="58" t="e">
        <f>#REF!</f>
        <v>#REF!</v>
      </c>
      <c r="I42" s="14"/>
      <c r="J42" s="66" t="e">
        <f t="shared" si="2"/>
        <v>#REF!</v>
      </c>
      <c r="K42" s="58" t="e">
        <f>#REF!</f>
        <v>#REF!</v>
      </c>
      <c r="L42" s="14"/>
      <c r="M42" s="66" t="e">
        <f t="shared" si="3"/>
        <v>#REF!</v>
      </c>
      <c r="N42" s="58" t="e">
        <f>#REF!</f>
        <v>#REF!</v>
      </c>
      <c r="O42" s="14"/>
      <c r="P42" s="66" t="e">
        <f t="shared" si="4"/>
        <v>#REF!</v>
      </c>
      <c r="Q42" s="58" t="e">
        <f>#REF!</f>
        <v>#REF!</v>
      </c>
      <c r="R42" s="14"/>
      <c r="S42" s="66" t="e">
        <f t="shared" si="5"/>
        <v>#REF!</v>
      </c>
      <c r="T42" s="58" t="e">
        <f>#REF!</f>
        <v>#REF!</v>
      </c>
      <c r="U42" s="12"/>
      <c r="V42" s="66"/>
      <c r="W42" s="58" t="e">
        <f>#REF!</f>
        <v>#REF!</v>
      </c>
      <c r="X42" s="14"/>
      <c r="Y42" s="66" t="e">
        <f t="shared" si="6"/>
        <v>#REF!</v>
      </c>
      <c r="Z42" s="58" t="e">
        <f>#REF!</f>
        <v>#REF!</v>
      </c>
      <c r="AA42" s="14"/>
      <c r="AB42" s="66"/>
      <c r="AC42" s="58" t="e">
        <f>#REF!</f>
        <v>#REF!</v>
      </c>
      <c r="AD42" s="14"/>
      <c r="AE42" s="66"/>
      <c r="AF42" s="58" t="e">
        <f>#REF!</f>
        <v>#REF!</v>
      </c>
      <c r="AG42" s="48"/>
      <c r="AH42" s="66"/>
      <c r="AI42" s="58" t="e">
        <f>#REF!</f>
        <v>#REF!</v>
      </c>
      <c r="AJ42" s="14"/>
      <c r="AK42" s="66"/>
      <c r="AL42" s="58" t="e">
        <f>#REF!</f>
        <v>#REF!</v>
      </c>
      <c r="AM42" s="14"/>
      <c r="AN42" s="66"/>
      <c r="AO42" s="58" t="e">
        <f>#REF!</f>
        <v>#REF!</v>
      </c>
      <c r="AP42" s="14"/>
      <c r="AQ42" s="14"/>
      <c r="AR42" s="26"/>
      <c r="AS42" s="33"/>
      <c r="AT42" s="111" t="e">
        <f>#REF!-F42</f>
        <v>#REF!</v>
      </c>
    </row>
    <row r="43" spans="1:46" s="21" customFormat="1" ht="18" customHeight="1" hidden="1">
      <c r="A43" s="127"/>
      <c r="B43" s="5" t="s">
        <v>37</v>
      </c>
      <c r="C43" s="5" t="s">
        <v>11</v>
      </c>
      <c r="D43" s="2" t="s">
        <v>13</v>
      </c>
      <c r="E43" s="54">
        <v>734053.7</v>
      </c>
      <c r="F43" s="68">
        <f t="shared" si="0"/>
        <v>0</v>
      </c>
      <c r="G43" s="66">
        <f t="shared" si="1"/>
        <v>0</v>
      </c>
      <c r="H43" s="54" t="e">
        <f>H44+H45</f>
        <v>#REF!</v>
      </c>
      <c r="I43" s="12"/>
      <c r="J43" s="66" t="e">
        <f t="shared" si="2"/>
        <v>#REF!</v>
      </c>
      <c r="K43" s="54" t="e">
        <f>K44+K45</f>
        <v>#REF!</v>
      </c>
      <c r="L43" s="12"/>
      <c r="M43" s="66" t="e">
        <f t="shared" si="3"/>
        <v>#REF!</v>
      </c>
      <c r="N43" s="54" t="e">
        <f>N44+N45</f>
        <v>#REF!</v>
      </c>
      <c r="O43" s="12"/>
      <c r="P43" s="66" t="e">
        <f t="shared" si="4"/>
        <v>#REF!</v>
      </c>
      <c r="Q43" s="54" t="e">
        <f>Q44+Q45</f>
        <v>#REF!</v>
      </c>
      <c r="R43" s="12"/>
      <c r="S43" s="66" t="e">
        <f t="shared" si="5"/>
        <v>#REF!</v>
      </c>
      <c r="T43" s="54" t="e">
        <f>T44+T45</f>
        <v>#REF!</v>
      </c>
      <c r="U43" s="12"/>
      <c r="V43" s="66"/>
      <c r="W43" s="54" t="e">
        <f>W44+W45</f>
        <v>#REF!</v>
      </c>
      <c r="X43" s="12"/>
      <c r="Y43" s="66" t="e">
        <f t="shared" si="6"/>
        <v>#REF!</v>
      </c>
      <c r="Z43" s="54" t="e">
        <f>Z44+Z45</f>
        <v>#REF!</v>
      </c>
      <c r="AA43" s="12"/>
      <c r="AB43" s="66"/>
      <c r="AC43" s="54" t="e">
        <f>AC44+AC45</f>
        <v>#REF!</v>
      </c>
      <c r="AD43" s="12"/>
      <c r="AE43" s="66"/>
      <c r="AF43" s="54" t="e">
        <f>AF44+AF45</f>
        <v>#REF!</v>
      </c>
      <c r="AG43" s="48"/>
      <c r="AH43" s="66"/>
      <c r="AI43" s="54" t="e">
        <f>AI44+AI45</f>
        <v>#REF!</v>
      </c>
      <c r="AJ43" s="12"/>
      <c r="AK43" s="66"/>
      <c r="AL43" s="54" t="e">
        <f>AL44+AL45</f>
        <v>#REF!</v>
      </c>
      <c r="AM43" s="12"/>
      <c r="AN43" s="66"/>
      <c r="AO43" s="54" t="e">
        <f>AO44+AO45</f>
        <v>#REF!</v>
      </c>
      <c r="AP43" s="12"/>
      <c r="AQ43" s="12"/>
      <c r="AR43" s="26"/>
      <c r="AS43" s="33"/>
      <c r="AT43" s="111" t="e">
        <f>#REF!-F43</f>
        <v>#REF!</v>
      </c>
    </row>
    <row r="44" spans="1:46" s="21" customFormat="1" ht="31.5" customHeight="1" hidden="1">
      <c r="A44" s="127"/>
      <c r="B44" s="5"/>
      <c r="C44" s="5" t="s">
        <v>5</v>
      </c>
      <c r="D44" s="2"/>
      <c r="E44" s="54">
        <v>151615.10000000003</v>
      </c>
      <c r="F44" s="68">
        <f t="shared" si="0"/>
        <v>0</v>
      </c>
      <c r="G44" s="66">
        <f t="shared" si="1"/>
        <v>0</v>
      </c>
      <c r="H44" s="54" t="e">
        <f>#REF!</f>
        <v>#REF!</v>
      </c>
      <c r="I44" s="12"/>
      <c r="J44" s="66" t="e">
        <f t="shared" si="2"/>
        <v>#REF!</v>
      </c>
      <c r="K44" s="54" t="e">
        <f>#REF!</f>
        <v>#REF!</v>
      </c>
      <c r="L44" s="12"/>
      <c r="M44" s="66" t="e">
        <f t="shared" si="3"/>
        <v>#REF!</v>
      </c>
      <c r="N44" s="54" t="e">
        <f>#REF!</f>
        <v>#REF!</v>
      </c>
      <c r="O44" s="12"/>
      <c r="P44" s="66" t="e">
        <f t="shared" si="4"/>
        <v>#REF!</v>
      </c>
      <c r="Q44" s="54" t="e">
        <f>#REF!</f>
        <v>#REF!</v>
      </c>
      <c r="R44" s="12"/>
      <c r="S44" s="66" t="e">
        <f t="shared" si="5"/>
        <v>#REF!</v>
      </c>
      <c r="T44" s="54" t="e">
        <f>#REF!</f>
        <v>#REF!</v>
      </c>
      <c r="U44" s="12"/>
      <c r="V44" s="66"/>
      <c r="W44" s="54" t="e">
        <f>#REF!</f>
        <v>#REF!</v>
      </c>
      <c r="X44" s="12"/>
      <c r="Y44" s="66" t="e">
        <f t="shared" si="6"/>
        <v>#REF!</v>
      </c>
      <c r="Z44" s="54" t="e">
        <f>#REF!</f>
        <v>#REF!</v>
      </c>
      <c r="AA44" s="12"/>
      <c r="AB44" s="66"/>
      <c r="AC44" s="54" t="e">
        <f>#REF!</f>
        <v>#REF!</v>
      </c>
      <c r="AD44" s="12"/>
      <c r="AE44" s="66"/>
      <c r="AF44" s="54" t="e">
        <f>#REF!</f>
        <v>#REF!</v>
      </c>
      <c r="AG44" s="48"/>
      <c r="AH44" s="66"/>
      <c r="AI44" s="54" t="e">
        <f>#REF!</f>
        <v>#REF!</v>
      </c>
      <c r="AJ44" s="12"/>
      <c r="AK44" s="66"/>
      <c r="AL44" s="54" t="e">
        <f>#REF!</f>
        <v>#REF!</v>
      </c>
      <c r="AM44" s="12"/>
      <c r="AN44" s="66"/>
      <c r="AO44" s="54" t="e">
        <f>#REF!</f>
        <v>#REF!</v>
      </c>
      <c r="AP44" s="12"/>
      <c r="AQ44" s="12"/>
      <c r="AR44" s="26"/>
      <c r="AS44" s="33"/>
      <c r="AT44" s="111" t="e">
        <f>#REF!-F44</f>
        <v>#REF!</v>
      </c>
    </row>
    <row r="45" spans="1:46" s="21" customFormat="1" ht="45.75" customHeight="1" hidden="1">
      <c r="A45" s="127"/>
      <c r="B45" s="5"/>
      <c r="C45" s="9" t="s">
        <v>6</v>
      </c>
      <c r="D45" s="2"/>
      <c r="E45" s="54">
        <v>582438.6</v>
      </c>
      <c r="F45" s="68">
        <f t="shared" si="0"/>
        <v>0</v>
      </c>
      <c r="G45" s="66">
        <f t="shared" si="1"/>
        <v>0</v>
      </c>
      <c r="H45" s="54" t="e">
        <f>#REF!</f>
        <v>#REF!</v>
      </c>
      <c r="I45" s="12"/>
      <c r="J45" s="66" t="e">
        <f t="shared" si="2"/>
        <v>#REF!</v>
      </c>
      <c r="K45" s="54" t="e">
        <f>#REF!</f>
        <v>#REF!</v>
      </c>
      <c r="L45" s="12"/>
      <c r="M45" s="66" t="e">
        <f t="shared" si="3"/>
        <v>#REF!</v>
      </c>
      <c r="N45" s="54" t="e">
        <f>#REF!</f>
        <v>#REF!</v>
      </c>
      <c r="O45" s="12"/>
      <c r="P45" s="66" t="e">
        <f t="shared" si="4"/>
        <v>#REF!</v>
      </c>
      <c r="Q45" s="54" t="e">
        <f>#REF!</f>
        <v>#REF!</v>
      </c>
      <c r="R45" s="12"/>
      <c r="S45" s="66" t="e">
        <f t="shared" si="5"/>
        <v>#REF!</v>
      </c>
      <c r="T45" s="54" t="e">
        <f>#REF!</f>
        <v>#REF!</v>
      </c>
      <c r="U45" s="12"/>
      <c r="V45" s="66"/>
      <c r="W45" s="54" t="e">
        <f>#REF!</f>
        <v>#REF!</v>
      </c>
      <c r="X45" s="12"/>
      <c r="Y45" s="66" t="e">
        <f t="shared" si="6"/>
        <v>#REF!</v>
      </c>
      <c r="Z45" s="54" t="e">
        <f>#REF!</f>
        <v>#REF!</v>
      </c>
      <c r="AA45" s="12"/>
      <c r="AB45" s="66"/>
      <c r="AC45" s="54" t="e">
        <f>#REF!</f>
        <v>#REF!</v>
      </c>
      <c r="AD45" s="12"/>
      <c r="AE45" s="66"/>
      <c r="AF45" s="54" t="e">
        <f>#REF!</f>
        <v>#REF!</v>
      </c>
      <c r="AG45" s="48"/>
      <c r="AH45" s="66"/>
      <c r="AI45" s="54" t="e">
        <f>#REF!</f>
        <v>#REF!</v>
      </c>
      <c r="AJ45" s="12"/>
      <c r="AK45" s="66"/>
      <c r="AL45" s="54" t="e">
        <f>#REF!</f>
        <v>#REF!</v>
      </c>
      <c r="AM45" s="12"/>
      <c r="AN45" s="66"/>
      <c r="AO45" s="54" t="e">
        <f>#REF!</f>
        <v>#REF!</v>
      </c>
      <c r="AP45" s="12"/>
      <c r="AQ45" s="12"/>
      <c r="AR45" s="26"/>
      <c r="AS45" s="33"/>
      <c r="AT45" s="111" t="e">
        <f>#REF!-F45</f>
        <v>#REF!</v>
      </c>
    </row>
    <row r="46" spans="1:46" s="21" customFormat="1" ht="45" customHeight="1" hidden="1">
      <c r="A46" s="127"/>
      <c r="B46" s="9" t="s">
        <v>21</v>
      </c>
      <c r="C46" s="9" t="s">
        <v>6</v>
      </c>
      <c r="D46" s="8" t="s">
        <v>13</v>
      </c>
      <c r="E46" s="54">
        <v>32115</v>
      </c>
      <c r="F46" s="68">
        <f t="shared" si="0"/>
        <v>0</v>
      </c>
      <c r="G46" s="66">
        <f t="shared" si="1"/>
        <v>0</v>
      </c>
      <c r="H46" s="54" t="e">
        <f>#REF!</f>
        <v>#REF!</v>
      </c>
      <c r="I46" s="12"/>
      <c r="J46" s="66" t="e">
        <f t="shared" si="2"/>
        <v>#REF!</v>
      </c>
      <c r="K46" s="54" t="e">
        <f>#REF!</f>
        <v>#REF!</v>
      </c>
      <c r="L46" s="12"/>
      <c r="M46" s="66" t="e">
        <f t="shared" si="3"/>
        <v>#REF!</v>
      </c>
      <c r="N46" s="54" t="e">
        <f>#REF!</f>
        <v>#REF!</v>
      </c>
      <c r="O46" s="12"/>
      <c r="P46" s="66" t="e">
        <f t="shared" si="4"/>
        <v>#REF!</v>
      </c>
      <c r="Q46" s="54" t="e">
        <f>#REF!</f>
        <v>#REF!</v>
      </c>
      <c r="R46" s="12"/>
      <c r="S46" s="66" t="e">
        <f t="shared" si="5"/>
        <v>#REF!</v>
      </c>
      <c r="T46" s="54" t="e">
        <f>#REF!</f>
        <v>#REF!</v>
      </c>
      <c r="U46" s="12"/>
      <c r="V46" s="66"/>
      <c r="W46" s="54" t="e">
        <f>#REF!</f>
        <v>#REF!</v>
      </c>
      <c r="X46" s="12"/>
      <c r="Y46" s="66" t="e">
        <f t="shared" si="6"/>
        <v>#REF!</v>
      </c>
      <c r="Z46" s="54" t="e">
        <f>#REF!</f>
        <v>#REF!</v>
      </c>
      <c r="AA46" s="12"/>
      <c r="AB46" s="66"/>
      <c r="AC46" s="54" t="e">
        <f>#REF!</f>
        <v>#REF!</v>
      </c>
      <c r="AD46" s="12"/>
      <c r="AE46" s="66"/>
      <c r="AF46" s="54" t="e">
        <f>#REF!</f>
        <v>#REF!</v>
      </c>
      <c r="AG46" s="48"/>
      <c r="AH46" s="66"/>
      <c r="AI46" s="54" t="e">
        <f>#REF!</f>
        <v>#REF!</v>
      </c>
      <c r="AJ46" s="12"/>
      <c r="AK46" s="66"/>
      <c r="AL46" s="54" t="e">
        <f>#REF!</f>
        <v>#REF!</v>
      </c>
      <c r="AM46" s="12"/>
      <c r="AN46" s="66"/>
      <c r="AO46" s="54" t="e">
        <f>#REF!</f>
        <v>#REF!</v>
      </c>
      <c r="AP46" s="12"/>
      <c r="AQ46" s="12"/>
      <c r="AR46" s="26"/>
      <c r="AS46" s="33"/>
      <c r="AT46" s="111" t="e">
        <f>#REF!-F46</f>
        <v>#REF!</v>
      </c>
    </row>
    <row r="47" spans="1:46" s="21" customFormat="1" ht="51" customHeight="1" hidden="1">
      <c r="A47" s="127"/>
      <c r="B47" s="5" t="s">
        <v>38</v>
      </c>
      <c r="C47" s="9" t="s">
        <v>6</v>
      </c>
      <c r="D47" s="8" t="s">
        <v>22</v>
      </c>
      <c r="E47" s="54">
        <v>7214.399999999999</v>
      </c>
      <c r="F47" s="68">
        <f t="shared" si="0"/>
        <v>0</v>
      </c>
      <c r="G47" s="66">
        <f t="shared" si="1"/>
        <v>0</v>
      </c>
      <c r="H47" s="54" t="e">
        <f>#REF!</f>
        <v>#REF!</v>
      </c>
      <c r="I47" s="12"/>
      <c r="J47" s="66" t="e">
        <f t="shared" si="2"/>
        <v>#REF!</v>
      </c>
      <c r="K47" s="54" t="e">
        <f>#REF!</f>
        <v>#REF!</v>
      </c>
      <c r="L47" s="12"/>
      <c r="M47" s="66" t="e">
        <f t="shared" si="3"/>
        <v>#REF!</v>
      </c>
      <c r="N47" s="54" t="e">
        <f>#REF!</f>
        <v>#REF!</v>
      </c>
      <c r="O47" s="12"/>
      <c r="P47" s="66" t="e">
        <f t="shared" si="4"/>
        <v>#REF!</v>
      </c>
      <c r="Q47" s="54" t="e">
        <f>#REF!</f>
        <v>#REF!</v>
      </c>
      <c r="R47" s="12"/>
      <c r="S47" s="66" t="e">
        <f t="shared" si="5"/>
        <v>#REF!</v>
      </c>
      <c r="T47" s="54" t="e">
        <f>#REF!</f>
        <v>#REF!</v>
      </c>
      <c r="U47" s="12"/>
      <c r="V47" s="66"/>
      <c r="W47" s="54" t="e">
        <f>#REF!</f>
        <v>#REF!</v>
      </c>
      <c r="X47" s="12"/>
      <c r="Y47" s="66" t="e">
        <f t="shared" si="6"/>
        <v>#REF!</v>
      </c>
      <c r="Z47" s="54" t="e">
        <f>#REF!</f>
        <v>#REF!</v>
      </c>
      <c r="AA47" s="12"/>
      <c r="AB47" s="66"/>
      <c r="AC47" s="54" t="e">
        <f>#REF!</f>
        <v>#REF!</v>
      </c>
      <c r="AD47" s="12"/>
      <c r="AE47" s="66"/>
      <c r="AF47" s="54" t="e">
        <f>#REF!</f>
        <v>#REF!</v>
      </c>
      <c r="AG47" s="48"/>
      <c r="AH47" s="66"/>
      <c r="AI47" s="54" t="e">
        <f>#REF!</f>
        <v>#REF!</v>
      </c>
      <c r="AJ47" s="12"/>
      <c r="AK47" s="66"/>
      <c r="AL47" s="54" t="e">
        <f>#REF!</f>
        <v>#REF!</v>
      </c>
      <c r="AM47" s="12"/>
      <c r="AN47" s="66"/>
      <c r="AO47" s="54" t="e">
        <f>#REF!</f>
        <v>#REF!</v>
      </c>
      <c r="AP47" s="12"/>
      <c r="AQ47" s="12"/>
      <c r="AR47" s="26"/>
      <c r="AS47" s="33"/>
      <c r="AT47" s="111" t="e">
        <f>#REF!-F47</f>
        <v>#REF!</v>
      </c>
    </row>
    <row r="48" spans="1:46" s="21" customFormat="1" ht="66" customHeight="1" hidden="1">
      <c r="A48" s="127"/>
      <c r="B48" s="5" t="s">
        <v>41</v>
      </c>
      <c r="C48" s="9" t="s">
        <v>6</v>
      </c>
      <c r="D48" s="8" t="s">
        <v>22</v>
      </c>
      <c r="E48" s="54">
        <v>2304</v>
      </c>
      <c r="F48" s="68">
        <f t="shared" si="0"/>
        <v>0</v>
      </c>
      <c r="G48" s="66">
        <f t="shared" si="1"/>
        <v>0</v>
      </c>
      <c r="H48" s="54" t="e">
        <f>#REF!</f>
        <v>#REF!</v>
      </c>
      <c r="I48" s="12"/>
      <c r="J48" s="66" t="e">
        <f t="shared" si="2"/>
        <v>#REF!</v>
      </c>
      <c r="K48" s="54" t="e">
        <f>#REF!</f>
        <v>#REF!</v>
      </c>
      <c r="L48" s="12"/>
      <c r="M48" s="66" t="e">
        <f t="shared" si="3"/>
        <v>#REF!</v>
      </c>
      <c r="N48" s="54" t="e">
        <f>#REF!</f>
        <v>#REF!</v>
      </c>
      <c r="O48" s="12"/>
      <c r="P48" s="66" t="e">
        <f t="shared" si="4"/>
        <v>#REF!</v>
      </c>
      <c r="Q48" s="54" t="e">
        <f>#REF!</f>
        <v>#REF!</v>
      </c>
      <c r="R48" s="12"/>
      <c r="S48" s="66" t="e">
        <f t="shared" si="5"/>
        <v>#REF!</v>
      </c>
      <c r="T48" s="54" t="e">
        <f>#REF!</f>
        <v>#REF!</v>
      </c>
      <c r="U48" s="12"/>
      <c r="V48" s="66"/>
      <c r="W48" s="54" t="e">
        <f>#REF!</f>
        <v>#REF!</v>
      </c>
      <c r="X48" s="12"/>
      <c r="Y48" s="66" t="e">
        <f t="shared" si="6"/>
        <v>#REF!</v>
      </c>
      <c r="Z48" s="54" t="e">
        <f>#REF!</f>
        <v>#REF!</v>
      </c>
      <c r="AA48" s="12"/>
      <c r="AB48" s="66"/>
      <c r="AC48" s="54" t="e">
        <f>#REF!</f>
        <v>#REF!</v>
      </c>
      <c r="AD48" s="12"/>
      <c r="AE48" s="66"/>
      <c r="AF48" s="54" t="e">
        <f>#REF!</f>
        <v>#REF!</v>
      </c>
      <c r="AG48" s="48"/>
      <c r="AH48" s="66"/>
      <c r="AI48" s="54" t="e">
        <f>#REF!</f>
        <v>#REF!</v>
      </c>
      <c r="AJ48" s="12"/>
      <c r="AK48" s="66"/>
      <c r="AL48" s="54" t="e">
        <f>#REF!</f>
        <v>#REF!</v>
      </c>
      <c r="AM48" s="12"/>
      <c r="AN48" s="66"/>
      <c r="AO48" s="54" t="e">
        <f>#REF!</f>
        <v>#REF!</v>
      </c>
      <c r="AP48" s="12"/>
      <c r="AQ48" s="12"/>
      <c r="AR48" s="26"/>
      <c r="AS48" s="33"/>
      <c r="AT48" s="111" t="e">
        <f>#REF!-F48</f>
        <v>#REF!</v>
      </c>
    </row>
    <row r="49" spans="1:46" s="21" customFormat="1" ht="21" customHeight="1" hidden="1">
      <c r="A49" s="127"/>
      <c r="B49" s="5" t="s">
        <v>23</v>
      </c>
      <c r="C49" s="5" t="s">
        <v>24</v>
      </c>
      <c r="D49" s="2" t="s">
        <v>48</v>
      </c>
      <c r="E49" s="54">
        <v>117896.59999999999</v>
      </c>
      <c r="F49" s="68">
        <f t="shared" si="0"/>
        <v>0</v>
      </c>
      <c r="G49" s="66">
        <f t="shared" si="1"/>
        <v>0</v>
      </c>
      <c r="H49" s="54" t="e">
        <f>H50+H51</f>
        <v>#REF!</v>
      </c>
      <c r="I49" s="12"/>
      <c r="J49" s="66" t="e">
        <f t="shared" si="2"/>
        <v>#REF!</v>
      </c>
      <c r="K49" s="54" t="e">
        <f>K50+K51</f>
        <v>#REF!</v>
      </c>
      <c r="L49" s="12"/>
      <c r="M49" s="66" t="e">
        <f t="shared" si="3"/>
        <v>#REF!</v>
      </c>
      <c r="N49" s="54" t="e">
        <f>N50+N51</f>
        <v>#REF!</v>
      </c>
      <c r="O49" s="12"/>
      <c r="P49" s="66" t="e">
        <f t="shared" si="4"/>
        <v>#REF!</v>
      </c>
      <c r="Q49" s="54" t="e">
        <f>Q50+Q51</f>
        <v>#REF!</v>
      </c>
      <c r="R49" s="12"/>
      <c r="S49" s="66" t="e">
        <f t="shared" si="5"/>
        <v>#REF!</v>
      </c>
      <c r="T49" s="54" t="e">
        <f>T50+T51</f>
        <v>#REF!</v>
      </c>
      <c r="U49" s="12"/>
      <c r="V49" s="66"/>
      <c r="W49" s="54" t="e">
        <f>W50+W51</f>
        <v>#REF!</v>
      </c>
      <c r="X49" s="12"/>
      <c r="Y49" s="66" t="e">
        <f t="shared" si="6"/>
        <v>#REF!</v>
      </c>
      <c r="Z49" s="54" t="e">
        <f>Z50+Z51</f>
        <v>#REF!</v>
      </c>
      <c r="AA49" s="12"/>
      <c r="AB49" s="66"/>
      <c r="AC49" s="54" t="e">
        <f>AC50+AC51</f>
        <v>#REF!</v>
      </c>
      <c r="AD49" s="12"/>
      <c r="AE49" s="66"/>
      <c r="AF49" s="54" t="e">
        <f>AF50+AF51</f>
        <v>#REF!</v>
      </c>
      <c r="AG49" s="48"/>
      <c r="AH49" s="66"/>
      <c r="AI49" s="54" t="e">
        <f>AI50+AI51</f>
        <v>#REF!</v>
      </c>
      <c r="AJ49" s="12"/>
      <c r="AK49" s="66"/>
      <c r="AL49" s="54" t="e">
        <f>AL50+AL51</f>
        <v>#REF!</v>
      </c>
      <c r="AM49" s="12"/>
      <c r="AN49" s="66"/>
      <c r="AO49" s="54" t="e">
        <f>AO50+AO51</f>
        <v>#REF!</v>
      </c>
      <c r="AP49" s="12"/>
      <c r="AQ49" s="12"/>
      <c r="AR49" s="26"/>
      <c r="AS49" s="33"/>
      <c r="AT49" s="111" t="e">
        <f>#REF!-F49</f>
        <v>#REF!</v>
      </c>
    </row>
    <row r="50" spans="1:46" s="21" customFormat="1" ht="28.5" customHeight="1" hidden="1">
      <c r="A50" s="127"/>
      <c r="B50" s="5"/>
      <c r="C50" s="5" t="s">
        <v>5</v>
      </c>
      <c r="D50" s="2"/>
      <c r="E50" s="54">
        <v>35604.999999999985</v>
      </c>
      <c r="F50" s="68">
        <f t="shared" si="0"/>
        <v>0</v>
      </c>
      <c r="G50" s="66">
        <f t="shared" si="1"/>
        <v>0</v>
      </c>
      <c r="H50" s="54" t="e">
        <f>#REF!</f>
        <v>#REF!</v>
      </c>
      <c r="I50" s="12"/>
      <c r="J50" s="66" t="e">
        <f t="shared" si="2"/>
        <v>#REF!</v>
      </c>
      <c r="K50" s="54" t="e">
        <f>#REF!</f>
        <v>#REF!</v>
      </c>
      <c r="L50" s="12"/>
      <c r="M50" s="66" t="e">
        <f t="shared" si="3"/>
        <v>#REF!</v>
      </c>
      <c r="N50" s="54" t="e">
        <f>#REF!</f>
        <v>#REF!</v>
      </c>
      <c r="O50" s="12"/>
      <c r="P50" s="66" t="e">
        <f t="shared" si="4"/>
        <v>#REF!</v>
      </c>
      <c r="Q50" s="54" t="e">
        <f>#REF!</f>
        <v>#REF!</v>
      </c>
      <c r="R50" s="12"/>
      <c r="S50" s="66" t="e">
        <f t="shared" si="5"/>
        <v>#REF!</v>
      </c>
      <c r="T50" s="54" t="e">
        <f>#REF!</f>
        <v>#REF!</v>
      </c>
      <c r="U50" s="12"/>
      <c r="V50" s="66"/>
      <c r="W50" s="54" t="e">
        <f>#REF!</f>
        <v>#REF!</v>
      </c>
      <c r="X50" s="12"/>
      <c r="Y50" s="66" t="e">
        <f t="shared" si="6"/>
        <v>#REF!</v>
      </c>
      <c r="Z50" s="54" t="e">
        <f>#REF!</f>
        <v>#REF!</v>
      </c>
      <c r="AA50" s="12"/>
      <c r="AB50" s="66"/>
      <c r="AC50" s="54" t="e">
        <f>#REF!</f>
        <v>#REF!</v>
      </c>
      <c r="AD50" s="12"/>
      <c r="AE50" s="66"/>
      <c r="AF50" s="54" t="e">
        <f>#REF!</f>
        <v>#REF!</v>
      </c>
      <c r="AG50" s="48"/>
      <c r="AH50" s="66"/>
      <c r="AI50" s="54" t="e">
        <f>#REF!</f>
        <v>#REF!</v>
      </c>
      <c r="AJ50" s="12"/>
      <c r="AK50" s="66"/>
      <c r="AL50" s="54" t="e">
        <f>#REF!</f>
        <v>#REF!</v>
      </c>
      <c r="AM50" s="12"/>
      <c r="AN50" s="66"/>
      <c r="AO50" s="54" t="e">
        <f>#REF!</f>
        <v>#REF!</v>
      </c>
      <c r="AP50" s="12"/>
      <c r="AQ50" s="12"/>
      <c r="AR50" s="26"/>
      <c r="AS50" s="33"/>
      <c r="AT50" s="111" t="e">
        <f>#REF!-F50</f>
        <v>#REF!</v>
      </c>
    </row>
    <row r="51" spans="1:46" s="21" customFormat="1" ht="40.5" customHeight="1" hidden="1">
      <c r="A51" s="127"/>
      <c r="B51" s="5"/>
      <c r="C51" s="9" t="s">
        <v>6</v>
      </c>
      <c r="D51" s="2"/>
      <c r="E51" s="54">
        <v>82291.6</v>
      </c>
      <c r="F51" s="68">
        <f t="shared" si="0"/>
        <v>0</v>
      </c>
      <c r="G51" s="66">
        <f t="shared" si="1"/>
        <v>0</v>
      </c>
      <c r="H51" s="54" t="e">
        <f>#REF!</f>
        <v>#REF!</v>
      </c>
      <c r="I51" s="12"/>
      <c r="J51" s="66" t="e">
        <f t="shared" si="2"/>
        <v>#REF!</v>
      </c>
      <c r="K51" s="54" t="e">
        <f>#REF!</f>
        <v>#REF!</v>
      </c>
      <c r="L51" s="12"/>
      <c r="M51" s="66" t="e">
        <f t="shared" si="3"/>
        <v>#REF!</v>
      </c>
      <c r="N51" s="54" t="e">
        <f>#REF!</f>
        <v>#REF!</v>
      </c>
      <c r="O51" s="12"/>
      <c r="P51" s="66" t="e">
        <f t="shared" si="4"/>
        <v>#REF!</v>
      </c>
      <c r="Q51" s="54" t="e">
        <f>#REF!</f>
        <v>#REF!</v>
      </c>
      <c r="R51" s="12"/>
      <c r="S51" s="66" t="e">
        <f t="shared" si="5"/>
        <v>#REF!</v>
      </c>
      <c r="T51" s="54" t="e">
        <f>#REF!</f>
        <v>#REF!</v>
      </c>
      <c r="U51" s="12"/>
      <c r="V51" s="66"/>
      <c r="W51" s="54" t="e">
        <f>#REF!</f>
        <v>#REF!</v>
      </c>
      <c r="X51" s="12"/>
      <c r="Y51" s="66" t="e">
        <f t="shared" si="6"/>
        <v>#REF!</v>
      </c>
      <c r="Z51" s="54" t="e">
        <f>#REF!</f>
        <v>#REF!</v>
      </c>
      <c r="AA51" s="12"/>
      <c r="AB51" s="66"/>
      <c r="AC51" s="54" t="e">
        <f>#REF!</f>
        <v>#REF!</v>
      </c>
      <c r="AD51" s="12"/>
      <c r="AE51" s="66"/>
      <c r="AF51" s="54" t="e">
        <f>#REF!</f>
        <v>#REF!</v>
      </c>
      <c r="AG51" s="48"/>
      <c r="AH51" s="66"/>
      <c r="AI51" s="54" t="e">
        <f>#REF!</f>
        <v>#REF!</v>
      </c>
      <c r="AJ51" s="12"/>
      <c r="AK51" s="66"/>
      <c r="AL51" s="54" t="e">
        <f>#REF!</f>
        <v>#REF!</v>
      </c>
      <c r="AM51" s="12"/>
      <c r="AN51" s="66"/>
      <c r="AO51" s="54" t="e">
        <f>#REF!</f>
        <v>#REF!</v>
      </c>
      <c r="AP51" s="12"/>
      <c r="AQ51" s="12"/>
      <c r="AR51" s="26"/>
      <c r="AS51" s="33"/>
      <c r="AT51" s="111" t="e">
        <f>#REF!-F51</f>
        <v>#REF!</v>
      </c>
    </row>
    <row r="52" spans="1:46" s="24" customFormat="1" ht="18" customHeight="1" hidden="1">
      <c r="A52" s="127"/>
      <c r="B52" s="5" t="s">
        <v>14</v>
      </c>
      <c r="C52" s="5" t="s">
        <v>24</v>
      </c>
      <c r="D52" s="2" t="s">
        <v>44</v>
      </c>
      <c r="E52" s="54">
        <v>22056.700000000004</v>
      </c>
      <c r="F52" s="68">
        <f t="shared" si="0"/>
        <v>0</v>
      </c>
      <c r="G52" s="66">
        <f t="shared" si="1"/>
        <v>0</v>
      </c>
      <c r="H52" s="54" t="e">
        <f>H53+H54</f>
        <v>#REF!</v>
      </c>
      <c r="I52" s="12"/>
      <c r="J52" s="66" t="e">
        <f t="shared" si="2"/>
        <v>#REF!</v>
      </c>
      <c r="K52" s="54" t="e">
        <f>K53+K54</f>
        <v>#REF!</v>
      </c>
      <c r="L52" s="12"/>
      <c r="M52" s="66" t="e">
        <f t="shared" si="3"/>
        <v>#REF!</v>
      </c>
      <c r="N52" s="54" t="e">
        <f>N53+N54</f>
        <v>#REF!</v>
      </c>
      <c r="O52" s="12"/>
      <c r="P52" s="66" t="e">
        <f t="shared" si="4"/>
        <v>#REF!</v>
      </c>
      <c r="Q52" s="54" t="e">
        <f>Q53+Q54</f>
        <v>#REF!</v>
      </c>
      <c r="R52" s="12"/>
      <c r="S52" s="66" t="e">
        <f t="shared" si="5"/>
        <v>#REF!</v>
      </c>
      <c r="T52" s="54" t="e">
        <f>T53+T54</f>
        <v>#REF!</v>
      </c>
      <c r="U52" s="12"/>
      <c r="V52" s="66"/>
      <c r="W52" s="54" t="e">
        <f>W53+W54</f>
        <v>#REF!</v>
      </c>
      <c r="X52" s="12"/>
      <c r="Y52" s="66" t="e">
        <f t="shared" si="6"/>
        <v>#REF!</v>
      </c>
      <c r="Z52" s="54" t="e">
        <f>Z53+Z54</f>
        <v>#REF!</v>
      </c>
      <c r="AA52" s="12"/>
      <c r="AB52" s="66"/>
      <c r="AC52" s="54" t="e">
        <f>AC53+AC54</f>
        <v>#REF!</v>
      </c>
      <c r="AD52" s="12"/>
      <c r="AE52" s="66"/>
      <c r="AF52" s="54" t="e">
        <f>AF53+AF54</f>
        <v>#REF!</v>
      </c>
      <c r="AG52" s="48"/>
      <c r="AH52" s="66"/>
      <c r="AI52" s="54" t="e">
        <f>AI53+AI54</f>
        <v>#REF!</v>
      </c>
      <c r="AJ52" s="12"/>
      <c r="AK52" s="66"/>
      <c r="AL52" s="54" t="e">
        <f>AL53+AL54</f>
        <v>#REF!</v>
      </c>
      <c r="AM52" s="12"/>
      <c r="AN52" s="66"/>
      <c r="AO52" s="54" t="e">
        <f>AO53+AO54</f>
        <v>#REF!</v>
      </c>
      <c r="AP52" s="12"/>
      <c r="AQ52" s="12"/>
      <c r="AR52" s="26"/>
      <c r="AS52" s="34"/>
      <c r="AT52" s="111" t="e">
        <f>#REF!-F52</f>
        <v>#REF!</v>
      </c>
    </row>
    <row r="53" spans="1:46" s="24" customFormat="1" ht="30" customHeight="1" hidden="1">
      <c r="A53" s="127"/>
      <c r="B53" s="5"/>
      <c r="C53" s="5" t="s">
        <v>5</v>
      </c>
      <c r="D53" s="2"/>
      <c r="E53" s="54">
        <v>22056.700000000004</v>
      </c>
      <c r="F53" s="68">
        <f t="shared" si="0"/>
        <v>0</v>
      </c>
      <c r="G53" s="66">
        <f t="shared" si="1"/>
        <v>0</v>
      </c>
      <c r="H53" s="54" t="e">
        <f>H55+H57</f>
        <v>#REF!</v>
      </c>
      <c r="I53" s="12"/>
      <c r="J53" s="66" t="e">
        <f t="shared" si="2"/>
        <v>#REF!</v>
      </c>
      <c r="K53" s="54" t="e">
        <f>K55+K57</f>
        <v>#REF!</v>
      </c>
      <c r="L53" s="12"/>
      <c r="M53" s="66" t="e">
        <f t="shared" si="3"/>
        <v>#REF!</v>
      </c>
      <c r="N53" s="54" t="e">
        <f>N55+N57</f>
        <v>#REF!</v>
      </c>
      <c r="O53" s="12"/>
      <c r="P53" s="66" t="e">
        <f t="shared" si="4"/>
        <v>#REF!</v>
      </c>
      <c r="Q53" s="54" t="e">
        <f>Q55+Q57</f>
        <v>#REF!</v>
      </c>
      <c r="R53" s="12"/>
      <c r="S53" s="66" t="e">
        <f t="shared" si="5"/>
        <v>#REF!</v>
      </c>
      <c r="T53" s="54" t="e">
        <f>T55+T57</f>
        <v>#REF!</v>
      </c>
      <c r="U53" s="12"/>
      <c r="V53" s="66"/>
      <c r="W53" s="54" t="e">
        <f>W55+W57</f>
        <v>#REF!</v>
      </c>
      <c r="X53" s="12"/>
      <c r="Y53" s="66" t="e">
        <f t="shared" si="6"/>
        <v>#REF!</v>
      </c>
      <c r="Z53" s="54" t="e">
        <f>Z55+Z57</f>
        <v>#REF!</v>
      </c>
      <c r="AA53" s="12"/>
      <c r="AB53" s="66"/>
      <c r="AC53" s="54" t="e">
        <f>AC55+AC57</f>
        <v>#REF!</v>
      </c>
      <c r="AD53" s="12"/>
      <c r="AE53" s="66"/>
      <c r="AF53" s="54" t="e">
        <f>AF55+AF57</f>
        <v>#REF!</v>
      </c>
      <c r="AG53" s="48"/>
      <c r="AH53" s="66"/>
      <c r="AI53" s="54" t="e">
        <f>AI55+AI57</f>
        <v>#REF!</v>
      </c>
      <c r="AJ53" s="12"/>
      <c r="AK53" s="66"/>
      <c r="AL53" s="54" t="e">
        <f>AL55+AL57</f>
        <v>#REF!</v>
      </c>
      <c r="AM53" s="12"/>
      <c r="AN53" s="66"/>
      <c r="AO53" s="54" t="e">
        <f>AO55+AO57</f>
        <v>#REF!</v>
      </c>
      <c r="AP53" s="12"/>
      <c r="AQ53" s="12"/>
      <c r="AR53" s="26"/>
      <c r="AS53" s="34"/>
      <c r="AT53" s="111" t="e">
        <f>#REF!-F53</f>
        <v>#REF!</v>
      </c>
    </row>
    <row r="54" spans="1:46" s="24" customFormat="1" ht="39" customHeight="1" hidden="1">
      <c r="A54" s="127"/>
      <c r="B54" s="5"/>
      <c r="C54" s="9" t="s">
        <v>6</v>
      </c>
      <c r="D54" s="2"/>
      <c r="E54" s="54">
        <v>0</v>
      </c>
      <c r="F54" s="68">
        <f t="shared" si="0"/>
        <v>0</v>
      </c>
      <c r="G54" s="66" t="e">
        <f t="shared" si="1"/>
        <v>#DIV/0!</v>
      </c>
      <c r="H54" s="54" t="e">
        <f>#REF!</f>
        <v>#REF!</v>
      </c>
      <c r="I54" s="12"/>
      <c r="J54" s="66" t="e">
        <f t="shared" si="2"/>
        <v>#REF!</v>
      </c>
      <c r="K54" s="54" t="e">
        <f>#REF!</f>
        <v>#REF!</v>
      </c>
      <c r="L54" s="12"/>
      <c r="M54" s="66" t="e">
        <f t="shared" si="3"/>
        <v>#REF!</v>
      </c>
      <c r="N54" s="54" t="e">
        <f>#REF!</f>
        <v>#REF!</v>
      </c>
      <c r="O54" s="12"/>
      <c r="P54" s="66" t="e">
        <f t="shared" si="4"/>
        <v>#REF!</v>
      </c>
      <c r="Q54" s="54" t="e">
        <f>#REF!</f>
        <v>#REF!</v>
      </c>
      <c r="R54" s="12"/>
      <c r="S54" s="66" t="e">
        <f t="shared" si="5"/>
        <v>#REF!</v>
      </c>
      <c r="T54" s="54" t="e">
        <f>#REF!</f>
        <v>#REF!</v>
      </c>
      <c r="U54" s="12"/>
      <c r="V54" s="66"/>
      <c r="W54" s="54" t="e">
        <f>#REF!</f>
        <v>#REF!</v>
      </c>
      <c r="X54" s="12"/>
      <c r="Y54" s="66" t="e">
        <f t="shared" si="6"/>
        <v>#REF!</v>
      </c>
      <c r="Z54" s="54" t="e">
        <f>#REF!</f>
        <v>#REF!</v>
      </c>
      <c r="AA54" s="12"/>
      <c r="AB54" s="66"/>
      <c r="AC54" s="54" t="e">
        <f>#REF!</f>
        <v>#REF!</v>
      </c>
      <c r="AD54" s="12"/>
      <c r="AE54" s="66"/>
      <c r="AF54" s="54" t="e">
        <f>#REF!</f>
        <v>#REF!</v>
      </c>
      <c r="AG54" s="48"/>
      <c r="AH54" s="66"/>
      <c r="AI54" s="54" t="e">
        <f>#REF!</f>
        <v>#REF!</v>
      </c>
      <c r="AJ54" s="12"/>
      <c r="AK54" s="66"/>
      <c r="AL54" s="54" t="e">
        <f>#REF!</f>
        <v>#REF!</v>
      </c>
      <c r="AM54" s="12"/>
      <c r="AN54" s="66"/>
      <c r="AO54" s="54" t="e">
        <f>#REF!</f>
        <v>#REF!</v>
      </c>
      <c r="AP54" s="12"/>
      <c r="AQ54" s="12"/>
      <c r="AR54" s="26"/>
      <c r="AS54" s="34"/>
      <c r="AT54" s="111" t="e">
        <f>#REF!-F54</f>
        <v>#REF!</v>
      </c>
    </row>
    <row r="55" spans="1:46" s="24" customFormat="1" ht="24.75" customHeight="1" hidden="1">
      <c r="A55" s="127"/>
      <c r="B55" s="5" t="s">
        <v>40</v>
      </c>
      <c r="C55" s="5" t="s">
        <v>5</v>
      </c>
      <c r="D55" s="2"/>
      <c r="E55" s="54">
        <v>20816.000000000004</v>
      </c>
      <c r="F55" s="68">
        <f t="shared" si="0"/>
        <v>0</v>
      </c>
      <c r="G55" s="66">
        <f t="shared" si="1"/>
        <v>0</v>
      </c>
      <c r="H55" s="54" t="e">
        <f>#REF!</f>
        <v>#REF!</v>
      </c>
      <c r="I55" s="12"/>
      <c r="J55" s="66" t="e">
        <f t="shared" si="2"/>
        <v>#REF!</v>
      </c>
      <c r="K55" s="54" t="e">
        <f>#REF!</f>
        <v>#REF!</v>
      </c>
      <c r="L55" s="12"/>
      <c r="M55" s="66" t="e">
        <f t="shared" si="3"/>
        <v>#REF!</v>
      </c>
      <c r="N55" s="54" t="e">
        <f>#REF!</f>
        <v>#REF!</v>
      </c>
      <c r="O55" s="12"/>
      <c r="P55" s="66" t="e">
        <f t="shared" si="4"/>
        <v>#REF!</v>
      </c>
      <c r="Q55" s="54" t="e">
        <f>#REF!</f>
        <v>#REF!</v>
      </c>
      <c r="R55" s="12"/>
      <c r="S55" s="66" t="e">
        <f t="shared" si="5"/>
        <v>#REF!</v>
      </c>
      <c r="T55" s="54" t="e">
        <f>#REF!</f>
        <v>#REF!</v>
      </c>
      <c r="U55" s="12"/>
      <c r="V55" s="66"/>
      <c r="W55" s="54" t="e">
        <f>#REF!</f>
        <v>#REF!</v>
      </c>
      <c r="X55" s="12"/>
      <c r="Y55" s="66" t="e">
        <f t="shared" si="6"/>
        <v>#REF!</v>
      </c>
      <c r="Z55" s="54" t="e">
        <f>#REF!</f>
        <v>#REF!</v>
      </c>
      <c r="AA55" s="12"/>
      <c r="AB55" s="66"/>
      <c r="AC55" s="54" t="e">
        <f>#REF!</f>
        <v>#REF!</v>
      </c>
      <c r="AD55" s="12"/>
      <c r="AE55" s="66"/>
      <c r="AF55" s="54" t="e">
        <f>#REF!</f>
        <v>#REF!</v>
      </c>
      <c r="AG55" s="48"/>
      <c r="AH55" s="66"/>
      <c r="AI55" s="54" t="e">
        <f>#REF!</f>
        <v>#REF!</v>
      </c>
      <c r="AJ55" s="12"/>
      <c r="AK55" s="66"/>
      <c r="AL55" s="54" t="e">
        <f>#REF!</f>
        <v>#REF!</v>
      </c>
      <c r="AM55" s="12"/>
      <c r="AN55" s="66"/>
      <c r="AO55" s="54" t="e">
        <f>#REF!</f>
        <v>#REF!</v>
      </c>
      <c r="AP55" s="12"/>
      <c r="AQ55" s="12"/>
      <c r="AR55" s="26"/>
      <c r="AS55" s="34"/>
      <c r="AT55" s="111" t="e">
        <f>#REF!-F55</f>
        <v>#REF!</v>
      </c>
    </row>
    <row r="56" spans="1:46" s="24" customFormat="1" ht="39" customHeight="1" hidden="1">
      <c r="A56" s="127"/>
      <c r="B56" s="5"/>
      <c r="C56" s="5" t="s">
        <v>6</v>
      </c>
      <c r="D56" s="2"/>
      <c r="E56" s="54" t="s">
        <v>69</v>
      </c>
      <c r="F56" s="68">
        <f t="shared" si="0"/>
        <v>0</v>
      </c>
      <c r="G56" s="66" t="e">
        <f t="shared" si="1"/>
        <v>#VALUE!</v>
      </c>
      <c r="H56" s="54" t="s">
        <v>69</v>
      </c>
      <c r="I56" s="12"/>
      <c r="J56" s="66" t="e">
        <f t="shared" si="2"/>
        <v>#VALUE!</v>
      </c>
      <c r="K56" s="54" t="s">
        <v>69</v>
      </c>
      <c r="L56" s="12"/>
      <c r="M56" s="66" t="e">
        <f t="shared" si="3"/>
        <v>#VALUE!</v>
      </c>
      <c r="N56" s="54" t="s">
        <v>69</v>
      </c>
      <c r="O56" s="12"/>
      <c r="P56" s="66" t="e">
        <f t="shared" si="4"/>
        <v>#VALUE!</v>
      </c>
      <c r="Q56" s="54" t="s">
        <v>69</v>
      </c>
      <c r="R56" s="12"/>
      <c r="S56" s="66" t="e">
        <f t="shared" si="5"/>
        <v>#VALUE!</v>
      </c>
      <c r="T56" s="54" t="s">
        <v>69</v>
      </c>
      <c r="U56" s="12"/>
      <c r="V56" s="66"/>
      <c r="W56" s="54" t="s">
        <v>69</v>
      </c>
      <c r="X56" s="12"/>
      <c r="Y56" s="66" t="e">
        <f t="shared" si="6"/>
        <v>#VALUE!</v>
      </c>
      <c r="Z56" s="54" t="s">
        <v>69</v>
      </c>
      <c r="AA56" s="12"/>
      <c r="AB56" s="66"/>
      <c r="AC56" s="54" t="s">
        <v>69</v>
      </c>
      <c r="AD56" s="12"/>
      <c r="AE56" s="66"/>
      <c r="AF56" s="54" t="s">
        <v>69</v>
      </c>
      <c r="AG56" s="48"/>
      <c r="AH56" s="66"/>
      <c r="AI56" s="54" t="s">
        <v>69</v>
      </c>
      <c r="AJ56" s="12"/>
      <c r="AK56" s="66"/>
      <c r="AL56" s="54" t="s">
        <v>69</v>
      </c>
      <c r="AM56" s="12"/>
      <c r="AN56" s="66"/>
      <c r="AO56" s="54" t="s">
        <v>69</v>
      </c>
      <c r="AP56" s="12"/>
      <c r="AQ56" s="12"/>
      <c r="AR56" s="26"/>
      <c r="AS56" s="34"/>
      <c r="AT56" s="111" t="e">
        <f>#REF!-F56</f>
        <v>#REF!</v>
      </c>
    </row>
    <row r="57" spans="1:46" s="24" customFormat="1" ht="30.75" customHeight="1" hidden="1">
      <c r="A57" s="127"/>
      <c r="B57" s="5" t="s">
        <v>39</v>
      </c>
      <c r="C57" s="5" t="s">
        <v>5</v>
      </c>
      <c r="D57" s="2"/>
      <c r="E57" s="59">
        <v>1240.6999999999998</v>
      </c>
      <c r="F57" s="68">
        <f t="shared" si="0"/>
        <v>0</v>
      </c>
      <c r="G57" s="66">
        <f t="shared" si="1"/>
        <v>0</v>
      </c>
      <c r="H57" s="59" t="e">
        <f>#REF!</f>
        <v>#REF!</v>
      </c>
      <c r="I57" s="13"/>
      <c r="J57" s="66" t="e">
        <f t="shared" si="2"/>
        <v>#REF!</v>
      </c>
      <c r="K57" s="59" t="e">
        <f>#REF!</f>
        <v>#REF!</v>
      </c>
      <c r="L57" s="13"/>
      <c r="M57" s="66" t="e">
        <f t="shared" si="3"/>
        <v>#REF!</v>
      </c>
      <c r="N57" s="59" t="e">
        <f>#REF!</f>
        <v>#REF!</v>
      </c>
      <c r="O57" s="13"/>
      <c r="P57" s="66" t="e">
        <f t="shared" si="4"/>
        <v>#REF!</v>
      </c>
      <c r="Q57" s="59" t="e">
        <f>#REF!</f>
        <v>#REF!</v>
      </c>
      <c r="R57" s="13"/>
      <c r="S57" s="66" t="e">
        <f t="shared" si="5"/>
        <v>#REF!</v>
      </c>
      <c r="T57" s="59" t="e">
        <f>#REF!</f>
        <v>#REF!</v>
      </c>
      <c r="U57" s="12"/>
      <c r="V57" s="66"/>
      <c r="W57" s="59" t="e">
        <f>#REF!</f>
        <v>#REF!</v>
      </c>
      <c r="X57" s="13"/>
      <c r="Y57" s="66" t="e">
        <f t="shared" si="6"/>
        <v>#REF!</v>
      </c>
      <c r="Z57" s="59" t="e">
        <f>#REF!</f>
        <v>#REF!</v>
      </c>
      <c r="AA57" s="13"/>
      <c r="AB57" s="66"/>
      <c r="AC57" s="59" t="e">
        <f>#REF!</f>
        <v>#REF!</v>
      </c>
      <c r="AD57" s="13"/>
      <c r="AE57" s="66"/>
      <c r="AF57" s="59" t="e">
        <f>#REF!</f>
        <v>#REF!</v>
      </c>
      <c r="AG57" s="52"/>
      <c r="AH57" s="66"/>
      <c r="AI57" s="59" t="e">
        <f>#REF!</f>
        <v>#REF!</v>
      </c>
      <c r="AJ57" s="13"/>
      <c r="AK57" s="66"/>
      <c r="AL57" s="59" t="e">
        <f>#REF!</f>
        <v>#REF!</v>
      </c>
      <c r="AM57" s="13"/>
      <c r="AN57" s="66"/>
      <c r="AO57" s="59" t="e">
        <f>#REF!</f>
        <v>#REF!</v>
      </c>
      <c r="AP57" s="13"/>
      <c r="AQ57" s="13"/>
      <c r="AR57" s="26"/>
      <c r="AS57" s="34"/>
      <c r="AT57" s="111" t="e">
        <f>#REF!-F57</f>
        <v>#REF!</v>
      </c>
    </row>
    <row r="58" spans="1:46" s="20" customFormat="1" ht="45.75" customHeight="1" hidden="1">
      <c r="A58" s="127"/>
      <c r="B58" s="5"/>
      <c r="C58" s="5" t="s">
        <v>11</v>
      </c>
      <c r="D58" s="2" t="s">
        <v>49</v>
      </c>
      <c r="E58" s="59">
        <v>1861166.2</v>
      </c>
      <c r="F58" s="68">
        <f t="shared" si="0"/>
        <v>0</v>
      </c>
      <c r="G58" s="66">
        <f t="shared" si="1"/>
        <v>0</v>
      </c>
      <c r="H58" s="59" t="e">
        <f>H59+H60</f>
        <v>#REF!</v>
      </c>
      <c r="I58" s="13"/>
      <c r="J58" s="66" t="e">
        <f t="shared" si="2"/>
        <v>#REF!</v>
      </c>
      <c r="K58" s="59" t="e">
        <f>K59+K60</f>
        <v>#REF!</v>
      </c>
      <c r="L58" s="13"/>
      <c r="M58" s="66" t="e">
        <f t="shared" si="3"/>
        <v>#REF!</v>
      </c>
      <c r="N58" s="59" t="e">
        <f>N59+N60</f>
        <v>#REF!</v>
      </c>
      <c r="O58" s="13"/>
      <c r="P58" s="66" t="e">
        <f t="shared" si="4"/>
        <v>#REF!</v>
      </c>
      <c r="Q58" s="59" t="e">
        <f>Q59+Q60</f>
        <v>#REF!</v>
      </c>
      <c r="R58" s="13"/>
      <c r="S58" s="66" t="e">
        <f t="shared" si="5"/>
        <v>#REF!</v>
      </c>
      <c r="T58" s="59" t="e">
        <f>T59+T60</f>
        <v>#REF!</v>
      </c>
      <c r="U58" s="12"/>
      <c r="V58" s="66"/>
      <c r="W58" s="59" t="e">
        <f>W59+W60</f>
        <v>#REF!</v>
      </c>
      <c r="X58" s="13"/>
      <c r="Y58" s="66" t="e">
        <f t="shared" si="6"/>
        <v>#REF!</v>
      </c>
      <c r="Z58" s="59" t="e">
        <f>Z59+Z60</f>
        <v>#REF!</v>
      </c>
      <c r="AA58" s="13"/>
      <c r="AB58" s="66"/>
      <c r="AC58" s="59" t="e">
        <f>AC59+AC60</f>
        <v>#REF!</v>
      </c>
      <c r="AD58" s="13"/>
      <c r="AE58" s="66"/>
      <c r="AF58" s="59" t="e">
        <f>AF59+AF60</f>
        <v>#REF!</v>
      </c>
      <c r="AG58" s="52"/>
      <c r="AH58" s="66"/>
      <c r="AI58" s="59" t="e">
        <f>AI59+AI60</f>
        <v>#REF!</v>
      </c>
      <c r="AJ58" s="13"/>
      <c r="AK58" s="66"/>
      <c r="AL58" s="59" t="e">
        <f>AL59+AL60</f>
        <v>#REF!</v>
      </c>
      <c r="AM58" s="13"/>
      <c r="AN58" s="66"/>
      <c r="AO58" s="59" t="e">
        <f>AO59+AO60</f>
        <v>#REF!</v>
      </c>
      <c r="AP58" s="13"/>
      <c r="AQ58" s="13"/>
      <c r="AR58" s="26"/>
      <c r="AS58" s="35"/>
      <c r="AT58" s="111" t="e">
        <f>#REF!-F58</f>
        <v>#REF!</v>
      </c>
    </row>
    <row r="59" spans="1:46" s="20" customFormat="1" ht="27.75" customHeight="1" hidden="1">
      <c r="A59" s="127"/>
      <c r="B59" s="5"/>
      <c r="C59" s="5" t="s">
        <v>5</v>
      </c>
      <c r="D59" s="2" t="s">
        <v>50</v>
      </c>
      <c r="E59" s="59">
        <v>327787.9000000001</v>
      </c>
      <c r="F59" s="68">
        <f t="shared" si="0"/>
        <v>0</v>
      </c>
      <c r="G59" s="66">
        <f t="shared" si="1"/>
        <v>0</v>
      </c>
      <c r="H59" s="59" t="e">
        <f>H41+H44+H50+H53</f>
        <v>#REF!</v>
      </c>
      <c r="I59" s="13"/>
      <c r="J59" s="66" t="e">
        <f t="shared" si="2"/>
        <v>#REF!</v>
      </c>
      <c r="K59" s="59" t="e">
        <f>K41+K44+K50+K53</f>
        <v>#REF!</v>
      </c>
      <c r="L59" s="13"/>
      <c r="M59" s="66" t="e">
        <f t="shared" si="3"/>
        <v>#REF!</v>
      </c>
      <c r="N59" s="59" t="e">
        <f>N41+N44+N50+N53</f>
        <v>#REF!</v>
      </c>
      <c r="O59" s="13"/>
      <c r="P59" s="66" t="e">
        <f t="shared" si="4"/>
        <v>#REF!</v>
      </c>
      <c r="Q59" s="59" t="e">
        <f>Q41+Q44+Q50+Q53</f>
        <v>#REF!</v>
      </c>
      <c r="R59" s="13"/>
      <c r="S59" s="66" t="e">
        <f t="shared" si="5"/>
        <v>#REF!</v>
      </c>
      <c r="T59" s="59" t="e">
        <f>T41+T44+T50+T53</f>
        <v>#REF!</v>
      </c>
      <c r="U59" s="12"/>
      <c r="V59" s="66"/>
      <c r="W59" s="59" t="e">
        <f>W41+W44+W50+W53</f>
        <v>#REF!</v>
      </c>
      <c r="X59" s="13"/>
      <c r="Y59" s="66" t="e">
        <f t="shared" si="6"/>
        <v>#REF!</v>
      </c>
      <c r="Z59" s="59" t="e">
        <f>Z41+Z44+Z50+Z53</f>
        <v>#REF!</v>
      </c>
      <c r="AA59" s="13"/>
      <c r="AB59" s="66"/>
      <c r="AC59" s="59" t="e">
        <f>AC41+AC44+AC50+AC53</f>
        <v>#REF!</v>
      </c>
      <c r="AD59" s="13"/>
      <c r="AE59" s="66"/>
      <c r="AF59" s="59" t="e">
        <f>AF41+AF44+AF50+AF53</f>
        <v>#REF!</v>
      </c>
      <c r="AG59" s="52"/>
      <c r="AH59" s="66"/>
      <c r="AI59" s="59" t="e">
        <f>AI41+AI44+AI50+AI53</f>
        <v>#REF!</v>
      </c>
      <c r="AJ59" s="13"/>
      <c r="AK59" s="66"/>
      <c r="AL59" s="59" t="e">
        <f>AL41+AL44+AL50+AL53</f>
        <v>#REF!</v>
      </c>
      <c r="AM59" s="13"/>
      <c r="AN59" s="66"/>
      <c r="AO59" s="59" t="e">
        <f>AO41+AO44+AO50+AO53</f>
        <v>#REF!</v>
      </c>
      <c r="AP59" s="13"/>
      <c r="AQ59" s="13"/>
      <c r="AR59" s="26"/>
      <c r="AS59" s="35"/>
      <c r="AT59" s="111" t="e">
        <f>#REF!-F59</f>
        <v>#REF!</v>
      </c>
    </row>
    <row r="60" spans="1:46" s="20" customFormat="1" ht="40.5" customHeight="1" hidden="1">
      <c r="A60" s="127"/>
      <c r="B60" s="5"/>
      <c r="C60" s="9" t="s">
        <v>6</v>
      </c>
      <c r="D60" s="2"/>
      <c r="E60" s="59">
        <v>1533378.2999999998</v>
      </c>
      <c r="F60" s="68">
        <f t="shared" si="0"/>
        <v>0</v>
      </c>
      <c r="G60" s="66">
        <f t="shared" si="1"/>
        <v>0</v>
      </c>
      <c r="H60" s="59" t="e">
        <f>H42+H45+H46+H48+H51+H54+H47</f>
        <v>#REF!</v>
      </c>
      <c r="I60" s="13"/>
      <c r="J60" s="66" t="e">
        <f t="shared" si="2"/>
        <v>#REF!</v>
      </c>
      <c r="K60" s="59" t="e">
        <f>K42+K45+K46+K48+K51+K54+K47</f>
        <v>#REF!</v>
      </c>
      <c r="L60" s="13"/>
      <c r="M60" s="66" t="e">
        <f t="shared" si="3"/>
        <v>#REF!</v>
      </c>
      <c r="N60" s="59" t="e">
        <f>N42+N45+N46+N48+N51+N54+N47</f>
        <v>#REF!</v>
      </c>
      <c r="O60" s="13"/>
      <c r="P60" s="66" t="e">
        <f t="shared" si="4"/>
        <v>#REF!</v>
      </c>
      <c r="Q60" s="59" t="e">
        <f>Q42+Q45+Q46+Q48+Q51+Q54+Q47</f>
        <v>#REF!</v>
      </c>
      <c r="R60" s="13"/>
      <c r="S60" s="66" t="e">
        <f t="shared" si="5"/>
        <v>#REF!</v>
      </c>
      <c r="T60" s="59" t="e">
        <f>T42+T45+T46+T48+T51+T54+T47</f>
        <v>#REF!</v>
      </c>
      <c r="U60" s="12"/>
      <c r="V60" s="66"/>
      <c r="W60" s="59" t="e">
        <f>W42+W45+W46+W48+W51+W54+W47</f>
        <v>#REF!</v>
      </c>
      <c r="X60" s="13"/>
      <c r="Y60" s="66" t="e">
        <f t="shared" si="6"/>
        <v>#REF!</v>
      </c>
      <c r="Z60" s="59" t="e">
        <f>Z42+Z45+Z46+Z48+Z51+Z54+Z47</f>
        <v>#REF!</v>
      </c>
      <c r="AA60" s="13"/>
      <c r="AB60" s="66"/>
      <c r="AC60" s="59" t="e">
        <f>AC42+AC45+AC46+AC48+AC51+AC54+AC47</f>
        <v>#REF!</v>
      </c>
      <c r="AD60" s="13"/>
      <c r="AE60" s="66"/>
      <c r="AF60" s="59" t="e">
        <f>AF42+AF45+AF46+AF48+AF51+AF54+AF47</f>
        <v>#REF!</v>
      </c>
      <c r="AG60" s="52"/>
      <c r="AH60" s="66"/>
      <c r="AI60" s="59" t="e">
        <f>AI42+AI45+AI46+AI48+AI51+AI54+AI47</f>
        <v>#REF!</v>
      </c>
      <c r="AJ60" s="13"/>
      <c r="AK60" s="66"/>
      <c r="AL60" s="59" t="e">
        <f>AL42+AL45+AL46+AL48+AL51+AL54+AL47</f>
        <v>#REF!</v>
      </c>
      <c r="AM60" s="13"/>
      <c r="AN60" s="66"/>
      <c r="AO60" s="59" t="e">
        <f>AO42+AO45+AO46+AO48+AO51+AO54+AO47</f>
        <v>#REF!</v>
      </c>
      <c r="AP60" s="13"/>
      <c r="AQ60" s="13"/>
      <c r="AR60" s="26"/>
      <c r="AS60" s="35"/>
      <c r="AT60" s="111" t="e">
        <f>#REF!-F60</f>
        <v>#REF!</v>
      </c>
    </row>
    <row r="61" spans="1:46" s="7" customFormat="1" ht="39" customHeight="1">
      <c r="A61" s="127"/>
      <c r="B61" s="132" t="s">
        <v>15</v>
      </c>
      <c r="C61" s="5" t="s">
        <v>11</v>
      </c>
      <c r="D61" s="2" t="s">
        <v>50</v>
      </c>
      <c r="E61" s="65">
        <f>H61+K61+N61+Q61+T61+W61+Z61+AC61+AF61+AI61+AL61+AO61</f>
        <v>2004347.4000000001</v>
      </c>
      <c r="F61" s="68">
        <f t="shared" si="0"/>
        <v>1177905.4000000001</v>
      </c>
      <c r="G61" s="66">
        <f t="shared" si="1"/>
        <v>58.7675270265025</v>
      </c>
      <c r="H61" s="65">
        <f>H62+H63</f>
        <v>117904.4</v>
      </c>
      <c r="I61" s="68">
        <f>I62+I63</f>
        <v>59939.2</v>
      </c>
      <c r="J61" s="66">
        <f t="shared" si="2"/>
        <v>50.83711888614844</v>
      </c>
      <c r="K61" s="69">
        <f>K62+K63</f>
        <v>151413.7</v>
      </c>
      <c r="L61" s="66">
        <f>L62+L63</f>
        <v>192535</v>
      </c>
      <c r="M61" s="66">
        <f t="shared" si="3"/>
        <v>127.15824261609087</v>
      </c>
      <c r="N61" s="69">
        <f>N62+N63</f>
        <v>148260.2</v>
      </c>
      <c r="O61" s="68">
        <f>O62+O63</f>
        <v>183006.2</v>
      </c>
      <c r="P61" s="66">
        <f t="shared" si="4"/>
        <v>123.43582431427988</v>
      </c>
      <c r="Q61" s="69">
        <f>Q62+Q63</f>
        <v>165711.5</v>
      </c>
      <c r="R61" s="68">
        <f>R62+R63</f>
        <v>139120.9</v>
      </c>
      <c r="S61" s="66">
        <f t="shared" si="5"/>
        <v>83.95367853166496</v>
      </c>
      <c r="T61" s="69">
        <f>T62+T63</f>
        <v>274960.6</v>
      </c>
      <c r="U61" s="66">
        <f>U62+U63</f>
        <v>218537.4</v>
      </c>
      <c r="V61" s="66">
        <f>U61/T61*100</f>
        <v>79.47953270395833</v>
      </c>
      <c r="W61" s="69">
        <f>W62+W63</f>
        <v>302045.6</v>
      </c>
      <c r="X61" s="68">
        <f>X62+X63</f>
        <v>384766.7</v>
      </c>
      <c r="Y61" s="66">
        <f t="shared" si="6"/>
        <v>127.38695746602502</v>
      </c>
      <c r="Z61" s="69">
        <f>Z62+Z63</f>
        <v>146472.7</v>
      </c>
      <c r="AA61" s="94"/>
      <c r="AB61" s="66"/>
      <c r="AC61" s="69">
        <f>AC62+AC63</f>
        <v>129048.29999999999</v>
      </c>
      <c r="AD61" s="68"/>
      <c r="AE61" s="66"/>
      <c r="AF61" s="69">
        <f>AF62+AF63</f>
        <v>126948.5</v>
      </c>
      <c r="AG61" s="66"/>
      <c r="AH61" s="66"/>
      <c r="AI61" s="69">
        <f>AI62+AI63</f>
        <v>143632.6</v>
      </c>
      <c r="AJ61" s="66"/>
      <c r="AK61" s="66"/>
      <c r="AL61" s="69">
        <f>AL62+AL63</f>
        <v>153925.3</v>
      </c>
      <c r="AM61" s="66"/>
      <c r="AN61" s="66"/>
      <c r="AO61" s="69">
        <f>AO62+AO63</f>
        <v>144024</v>
      </c>
      <c r="AP61" s="68"/>
      <c r="AQ61" s="68"/>
      <c r="AR61" s="70"/>
      <c r="AS61" s="32"/>
      <c r="AT61" s="111" t="e">
        <f>#REF!-F61</f>
        <v>#REF!</v>
      </c>
    </row>
    <row r="62" spans="1:46" s="7" customFormat="1" ht="33" customHeight="1">
      <c r="A62" s="127"/>
      <c r="B62" s="132"/>
      <c r="C62" s="5" t="s">
        <v>5</v>
      </c>
      <c r="D62" s="2" t="s">
        <v>50</v>
      </c>
      <c r="E62" s="65">
        <f>H62+K62+N62+Q62+T62+W62+Z62+AC62+AF62+AI62+AL62+AO62</f>
        <v>361350.10000000003</v>
      </c>
      <c r="F62" s="68">
        <f t="shared" si="0"/>
        <v>153333.49999999997</v>
      </c>
      <c r="G62" s="66">
        <f t="shared" si="1"/>
        <v>42.433501471287805</v>
      </c>
      <c r="H62" s="65">
        <v>20576.4</v>
      </c>
      <c r="I62" s="68">
        <v>19025.6</v>
      </c>
      <c r="J62" s="66">
        <f t="shared" si="2"/>
        <v>92.46321027973794</v>
      </c>
      <c r="K62" s="69">
        <v>29530.5</v>
      </c>
      <c r="L62" s="66">
        <v>17672.6</v>
      </c>
      <c r="M62" s="66">
        <f t="shared" si="3"/>
        <v>59.845244746956524</v>
      </c>
      <c r="N62" s="69">
        <v>27920.7</v>
      </c>
      <c r="O62" s="68">
        <v>36897.8</v>
      </c>
      <c r="P62" s="66">
        <f t="shared" si="4"/>
        <v>132.15213085631808</v>
      </c>
      <c r="Q62" s="69">
        <v>35931.5</v>
      </c>
      <c r="R62" s="68">
        <v>32659.9</v>
      </c>
      <c r="S62" s="66">
        <f t="shared" si="5"/>
        <v>90.89489723501664</v>
      </c>
      <c r="T62" s="69">
        <f>30320.2+140.4+18</f>
        <v>30478.600000000002</v>
      </c>
      <c r="U62" s="66">
        <f>32350.1-554.8</f>
        <v>31795.3</v>
      </c>
      <c r="V62" s="66">
        <f>U62/T62*100</f>
        <v>104.32008031864979</v>
      </c>
      <c r="W62" s="69">
        <f>28937.6+140.5</f>
        <v>29078.1</v>
      </c>
      <c r="X62" s="66">
        <v>15282.3</v>
      </c>
      <c r="Y62" s="66">
        <f t="shared" si="6"/>
        <v>52.556047334592016</v>
      </c>
      <c r="Z62" s="69">
        <f>45934.5-836.8</f>
        <v>45097.7</v>
      </c>
      <c r="AA62" s="94"/>
      <c r="AB62" s="66"/>
      <c r="AC62" s="69">
        <v>20787.6</v>
      </c>
      <c r="AD62" s="68"/>
      <c r="AE62" s="66"/>
      <c r="AF62" s="69">
        <f>18484.7+382.9+155</f>
        <v>19022.600000000002</v>
      </c>
      <c r="AG62" s="66"/>
      <c r="AH62" s="66"/>
      <c r="AI62" s="69">
        <v>31752.7</v>
      </c>
      <c r="AJ62" s="66"/>
      <c r="AK62" s="66"/>
      <c r="AL62" s="69">
        <v>33448.2</v>
      </c>
      <c r="AM62" s="66"/>
      <c r="AN62" s="66"/>
      <c r="AO62" s="69">
        <v>37725.5</v>
      </c>
      <c r="AP62" s="68"/>
      <c r="AQ62" s="68"/>
      <c r="AR62" s="70"/>
      <c r="AS62" s="32"/>
      <c r="AT62" s="111" t="e">
        <f>#REF!-F62</f>
        <v>#REF!</v>
      </c>
    </row>
    <row r="63" spans="1:46" s="7" customFormat="1" ht="43.5" customHeight="1">
      <c r="A63" s="127"/>
      <c r="B63" s="132"/>
      <c r="C63" s="9" t="s">
        <v>6</v>
      </c>
      <c r="D63" s="8" t="s">
        <v>50</v>
      </c>
      <c r="E63" s="65">
        <f>H63+K63+N63+Q63+T63+W63+Z63+AC63+AF63+AI63+AL63+AO63</f>
        <v>1642997.2999999998</v>
      </c>
      <c r="F63" s="68">
        <f t="shared" si="0"/>
        <v>1024571.9</v>
      </c>
      <c r="G63" s="66">
        <f t="shared" si="1"/>
        <v>62.35992597188079</v>
      </c>
      <c r="H63" s="65">
        <v>97328</v>
      </c>
      <c r="I63" s="68">
        <v>40913.6</v>
      </c>
      <c r="J63" s="66">
        <f t="shared" si="2"/>
        <v>42.03682393555811</v>
      </c>
      <c r="K63" s="69">
        <v>121883.2</v>
      </c>
      <c r="L63" s="66">
        <v>174862.4</v>
      </c>
      <c r="M63" s="66">
        <f t="shared" si="3"/>
        <v>143.4671882589233</v>
      </c>
      <c r="N63" s="69">
        <f>120342-2.5</f>
        <v>120339.5</v>
      </c>
      <c r="O63" s="68">
        <v>146108.4</v>
      </c>
      <c r="P63" s="66">
        <f t="shared" si="4"/>
        <v>121.4135009701719</v>
      </c>
      <c r="Q63" s="69">
        <v>129780</v>
      </c>
      <c r="R63" s="68">
        <v>106461</v>
      </c>
      <c r="S63" s="66">
        <f t="shared" si="5"/>
        <v>82.03190013869626</v>
      </c>
      <c r="T63" s="69">
        <f>244507-25</f>
        <v>244482</v>
      </c>
      <c r="U63" s="66">
        <v>186742.1</v>
      </c>
      <c r="V63" s="66">
        <f>U63/T63*100</f>
        <v>76.38276028501076</v>
      </c>
      <c r="W63" s="69">
        <v>272967.5</v>
      </c>
      <c r="X63" s="98">
        <v>369484.4</v>
      </c>
      <c r="Y63" s="66">
        <f t="shared" si="6"/>
        <v>135.35838515574198</v>
      </c>
      <c r="Z63" s="69">
        <v>101375</v>
      </c>
      <c r="AA63" s="94"/>
      <c r="AB63" s="66"/>
      <c r="AC63" s="69">
        <v>108260.7</v>
      </c>
      <c r="AD63" s="68"/>
      <c r="AE63" s="66"/>
      <c r="AF63" s="69">
        <f>100502.9+423+6000+1000</f>
        <v>107925.9</v>
      </c>
      <c r="AG63" s="66"/>
      <c r="AH63" s="66"/>
      <c r="AI63" s="69">
        <f>110879.9+1000</f>
        <v>111879.9</v>
      </c>
      <c r="AJ63" s="66"/>
      <c r="AK63" s="66"/>
      <c r="AL63" s="69">
        <f>120817.1-340</f>
        <v>120477.1</v>
      </c>
      <c r="AM63" s="66"/>
      <c r="AN63" s="66"/>
      <c r="AO63" s="69">
        <f>103933.9+2364.6</f>
        <v>106298.5</v>
      </c>
      <c r="AP63" s="68"/>
      <c r="AQ63" s="68"/>
      <c r="AR63" s="70"/>
      <c r="AS63" s="32"/>
      <c r="AT63" s="111" t="e">
        <f>#REF!-F63</f>
        <v>#REF!</v>
      </c>
    </row>
    <row r="64" spans="1:46" s="7" customFormat="1" ht="50.25" customHeight="1">
      <c r="A64" s="128" t="s">
        <v>9</v>
      </c>
      <c r="B64" s="135" t="s">
        <v>16</v>
      </c>
      <c r="C64" s="135"/>
      <c r="D64" s="135"/>
      <c r="E64" s="104"/>
      <c r="F64" s="68"/>
      <c r="G64" s="66"/>
      <c r="H64" s="106"/>
      <c r="I64" s="100"/>
      <c r="J64" s="66"/>
      <c r="K64" s="106"/>
      <c r="L64" s="66"/>
      <c r="M64" s="66"/>
      <c r="N64" s="107"/>
      <c r="O64" s="70"/>
      <c r="P64" s="66"/>
      <c r="Q64" s="104"/>
      <c r="R64" s="70"/>
      <c r="S64" s="66"/>
      <c r="T64" s="104"/>
      <c r="U64" s="66"/>
      <c r="V64" s="66"/>
      <c r="W64" s="104"/>
      <c r="X64" s="70"/>
      <c r="Y64" s="66"/>
      <c r="Z64" s="104"/>
      <c r="AA64" s="94"/>
      <c r="AB64" s="66"/>
      <c r="AC64" s="104"/>
      <c r="AD64" s="70"/>
      <c r="AE64" s="66"/>
      <c r="AF64" s="104"/>
      <c r="AG64" s="67"/>
      <c r="AH64" s="66"/>
      <c r="AI64" s="104"/>
      <c r="AJ64" s="70"/>
      <c r="AK64" s="66"/>
      <c r="AL64" s="104"/>
      <c r="AM64" s="66"/>
      <c r="AN64" s="66"/>
      <c r="AO64" s="104"/>
      <c r="AP64" s="70"/>
      <c r="AQ64" s="70"/>
      <c r="AR64" s="70"/>
      <c r="AS64" s="32"/>
      <c r="AT64" s="111" t="e">
        <f>#REF!-F64</f>
        <v>#REF!</v>
      </c>
    </row>
    <row r="65" spans="1:46" ht="48.75" customHeight="1">
      <c r="A65" s="129"/>
      <c r="B65" s="131" t="s">
        <v>74</v>
      </c>
      <c r="C65" s="5" t="s">
        <v>11</v>
      </c>
      <c r="D65" s="3" t="s">
        <v>45</v>
      </c>
      <c r="E65" s="65">
        <f>H65+K65+N65+Q65+T65+W65+Z65+AC65+AF65+AI65+AL65+AO65</f>
        <v>4971</v>
      </c>
      <c r="F65" s="68">
        <f t="shared" si="0"/>
        <v>3106.1</v>
      </c>
      <c r="G65" s="66">
        <f t="shared" si="1"/>
        <v>62.48440957553812</v>
      </c>
      <c r="H65" s="72">
        <f>H66+H68</f>
        <v>0</v>
      </c>
      <c r="I65" s="71">
        <f>I66+I68</f>
        <v>0</v>
      </c>
      <c r="J65" s="66">
        <v>0</v>
      </c>
      <c r="K65" s="72">
        <f>K66+K68</f>
        <v>625.4</v>
      </c>
      <c r="L65" s="66">
        <f>L66+L68</f>
        <v>161.8</v>
      </c>
      <c r="M65" s="66">
        <f t="shared" si="3"/>
        <v>25.87144227694276</v>
      </c>
      <c r="N65" s="72">
        <f>N66+N68</f>
        <v>744.1</v>
      </c>
      <c r="O65" s="71">
        <f>O66+O68</f>
        <v>454.1</v>
      </c>
      <c r="P65" s="66">
        <f t="shared" si="4"/>
        <v>61.026743717242304</v>
      </c>
      <c r="Q65" s="72">
        <f>Q66+Q68</f>
        <v>501.4</v>
      </c>
      <c r="R65" s="71">
        <f>R66+R68</f>
        <v>1279.6</v>
      </c>
      <c r="S65" s="66">
        <f t="shared" si="5"/>
        <v>255.20542481053053</v>
      </c>
      <c r="T65" s="72">
        <f>T66+T68</f>
        <v>521.9000000000001</v>
      </c>
      <c r="U65" s="71">
        <f>U66+U68</f>
        <v>1210.6</v>
      </c>
      <c r="V65" s="71">
        <f>V66+V68</f>
        <v>231.96014562176654</v>
      </c>
      <c r="W65" s="72">
        <f>W66+W68</f>
        <v>380</v>
      </c>
      <c r="X65" s="71">
        <v>0</v>
      </c>
      <c r="Y65" s="66">
        <f t="shared" si="6"/>
        <v>0</v>
      </c>
      <c r="Z65" s="72">
        <f>Z66+Z68</f>
        <v>432.5</v>
      </c>
      <c r="AA65" s="71"/>
      <c r="AB65" s="66"/>
      <c r="AC65" s="72">
        <f>AC66+AC68</f>
        <v>463.2</v>
      </c>
      <c r="AD65" s="71"/>
      <c r="AE65" s="66"/>
      <c r="AF65" s="72">
        <f>AF66+AF68</f>
        <v>311.5</v>
      </c>
      <c r="AG65" s="66"/>
      <c r="AH65" s="66"/>
      <c r="AI65" s="72">
        <f>AI66+AI68</f>
        <v>339.1</v>
      </c>
      <c r="AJ65" s="66"/>
      <c r="AK65" s="66"/>
      <c r="AL65" s="72">
        <f>AL66+AL68</f>
        <v>344</v>
      </c>
      <c r="AM65" s="66"/>
      <c r="AN65" s="66"/>
      <c r="AO65" s="72">
        <f>AO66+AO68</f>
        <v>307.9</v>
      </c>
      <c r="AP65" s="71"/>
      <c r="AQ65" s="71"/>
      <c r="AR65" s="67"/>
      <c r="AT65" s="111" t="e">
        <f>#REF!-F65</f>
        <v>#REF!</v>
      </c>
    </row>
    <row r="66" spans="1:46" s="116" customFormat="1" ht="44.25" customHeight="1">
      <c r="A66" s="129"/>
      <c r="B66" s="131"/>
      <c r="C66" s="5" t="s">
        <v>5</v>
      </c>
      <c r="D66" s="3" t="s">
        <v>45</v>
      </c>
      <c r="E66" s="65">
        <f>H66+K66+N66+Q66+T66+W66+Z66+AC66+AF66+AI66+AL66+AO66</f>
        <v>4971</v>
      </c>
      <c r="F66" s="68">
        <f t="shared" si="0"/>
        <v>3106.1</v>
      </c>
      <c r="G66" s="66">
        <f t="shared" si="1"/>
        <v>62.48440957553812</v>
      </c>
      <c r="H66" s="72">
        <v>0</v>
      </c>
      <c r="I66" s="71">
        <v>0</v>
      </c>
      <c r="J66" s="66">
        <v>0</v>
      </c>
      <c r="K66" s="72">
        <v>625.4</v>
      </c>
      <c r="L66" s="66">
        <v>161.8</v>
      </c>
      <c r="M66" s="66">
        <f t="shared" si="3"/>
        <v>25.87144227694276</v>
      </c>
      <c r="N66" s="72">
        <f>724.1+20</f>
        <v>744.1</v>
      </c>
      <c r="O66" s="71">
        <v>454.1</v>
      </c>
      <c r="P66" s="66">
        <f t="shared" si="4"/>
        <v>61.026743717242304</v>
      </c>
      <c r="Q66" s="72">
        <v>501.4</v>
      </c>
      <c r="R66" s="71">
        <v>1279.6</v>
      </c>
      <c r="S66" s="66">
        <f t="shared" si="5"/>
        <v>255.20542481053053</v>
      </c>
      <c r="T66" s="117">
        <f>541.2-19.3</f>
        <v>521.9000000000001</v>
      </c>
      <c r="U66" s="66">
        <v>1210.6</v>
      </c>
      <c r="V66" s="66">
        <f>U66/T66*100</f>
        <v>231.96014562176654</v>
      </c>
      <c r="W66" s="72">
        <v>380</v>
      </c>
      <c r="X66" s="66">
        <v>0</v>
      </c>
      <c r="Y66" s="66">
        <f t="shared" si="6"/>
        <v>0</v>
      </c>
      <c r="Z66" s="72">
        <v>432.5</v>
      </c>
      <c r="AA66" s="94"/>
      <c r="AB66" s="66"/>
      <c r="AC66" s="72">
        <v>463.2</v>
      </c>
      <c r="AD66" s="71"/>
      <c r="AE66" s="66"/>
      <c r="AF66" s="72">
        <v>311.5</v>
      </c>
      <c r="AG66" s="66"/>
      <c r="AH66" s="66"/>
      <c r="AI66" s="72">
        <f>435.1-96</f>
        <v>339.1</v>
      </c>
      <c r="AJ66" s="66"/>
      <c r="AK66" s="66"/>
      <c r="AL66" s="72">
        <f>1016.9-500-172.9</f>
        <v>344</v>
      </c>
      <c r="AM66" s="66"/>
      <c r="AN66" s="66"/>
      <c r="AO66" s="72">
        <v>307.9</v>
      </c>
      <c r="AP66" s="71"/>
      <c r="AQ66" s="71"/>
      <c r="AR66" s="67"/>
      <c r="AS66" s="30"/>
      <c r="AT66" s="111" t="e">
        <f>#REF!-F66</f>
        <v>#REF!</v>
      </c>
    </row>
    <row r="67" spans="1:46" ht="28.5" customHeight="1" hidden="1">
      <c r="A67" s="129"/>
      <c r="B67" s="131"/>
      <c r="C67" s="9" t="s">
        <v>6</v>
      </c>
      <c r="D67" s="3" t="s">
        <v>17</v>
      </c>
      <c r="E67" s="65">
        <f>H67+K67+N67+Q67+T67+W67+Z67+AC67+AF67+AI67+AL67+AO67</f>
        <v>0</v>
      </c>
      <c r="F67" s="68">
        <f t="shared" si="0"/>
        <v>0</v>
      </c>
      <c r="G67" s="66" t="e">
        <f t="shared" si="1"/>
        <v>#DIV/0!</v>
      </c>
      <c r="H67" s="72">
        <v>0</v>
      </c>
      <c r="I67" s="71"/>
      <c r="J67" s="66" t="e">
        <f t="shared" si="2"/>
        <v>#DIV/0!</v>
      </c>
      <c r="K67" s="72">
        <v>0</v>
      </c>
      <c r="L67" s="66"/>
      <c r="M67" s="66" t="e">
        <f t="shared" si="3"/>
        <v>#DIV/0!</v>
      </c>
      <c r="N67" s="72">
        <v>0</v>
      </c>
      <c r="O67" s="71"/>
      <c r="P67" s="66" t="e">
        <f t="shared" si="4"/>
        <v>#DIV/0!</v>
      </c>
      <c r="Q67" s="72">
        <v>0</v>
      </c>
      <c r="R67" s="71"/>
      <c r="S67" s="66" t="e">
        <f t="shared" si="5"/>
        <v>#DIV/0!</v>
      </c>
      <c r="T67" s="117">
        <v>0</v>
      </c>
      <c r="U67" s="66"/>
      <c r="V67" s="66"/>
      <c r="W67" s="72">
        <v>0</v>
      </c>
      <c r="X67" s="66"/>
      <c r="Y67" s="66" t="e">
        <f t="shared" si="6"/>
        <v>#DIV/0!</v>
      </c>
      <c r="Z67" s="72">
        <v>0</v>
      </c>
      <c r="AA67" s="94"/>
      <c r="AB67" s="66"/>
      <c r="AC67" s="72">
        <v>0</v>
      </c>
      <c r="AD67" s="71"/>
      <c r="AE67" s="66"/>
      <c r="AF67" s="72">
        <v>0</v>
      </c>
      <c r="AG67" s="66"/>
      <c r="AH67" s="66"/>
      <c r="AI67" s="72">
        <v>0</v>
      </c>
      <c r="AJ67" s="66"/>
      <c r="AK67" s="66"/>
      <c r="AL67" s="72">
        <v>0</v>
      </c>
      <c r="AM67" s="66"/>
      <c r="AN67" s="66"/>
      <c r="AO67" s="72">
        <v>0</v>
      </c>
      <c r="AP67" s="71"/>
      <c r="AQ67" s="71"/>
      <c r="AR67" s="67"/>
      <c r="AT67" s="111" t="e">
        <f>#REF!-F67</f>
        <v>#REF!</v>
      </c>
    </row>
    <row r="68" spans="1:46" ht="51" customHeight="1">
      <c r="A68" s="130"/>
      <c r="B68" s="131"/>
      <c r="C68" s="101" t="s">
        <v>6</v>
      </c>
      <c r="D68" s="3" t="s">
        <v>45</v>
      </c>
      <c r="E68" s="65">
        <f>H68+K68+N68+Q68+T68+W68+Z68+AC68+AF68+AI68+AL68+AO68</f>
        <v>0</v>
      </c>
      <c r="F68" s="68">
        <f t="shared" si="0"/>
        <v>0</v>
      </c>
      <c r="G68" s="66">
        <v>0</v>
      </c>
      <c r="H68" s="72">
        <v>0</v>
      </c>
      <c r="I68" s="71">
        <v>0</v>
      </c>
      <c r="J68" s="66">
        <v>0</v>
      </c>
      <c r="K68" s="72">
        <v>0</v>
      </c>
      <c r="L68" s="66">
        <v>0</v>
      </c>
      <c r="M68" s="66">
        <v>0</v>
      </c>
      <c r="N68" s="72">
        <v>0</v>
      </c>
      <c r="O68" s="71">
        <v>0</v>
      </c>
      <c r="P68" s="66">
        <v>0</v>
      </c>
      <c r="Q68" s="72">
        <v>0</v>
      </c>
      <c r="R68" s="71"/>
      <c r="S68" s="66"/>
      <c r="T68" s="117">
        <v>0</v>
      </c>
      <c r="U68" s="66"/>
      <c r="V68" s="66"/>
      <c r="W68" s="72">
        <v>0</v>
      </c>
      <c r="X68" s="66">
        <v>0</v>
      </c>
      <c r="Y68" s="66">
        <v>0</v>
      </c>
      <c r="Z68" s="72">
        <v>0</v>
      </c>
      <c r="AA68" s="94"/>
      <c r="AB68" s="66"/>
      <c r="AC68" s="72">
        <v>0</v>
      </c>
      <c r="AD68" s="71"/>
      <c r="AE68" s="66"/>
      <c r="AF68" s="72">
        <v>0</v>
      </c>
      <c r="AG68" s="66"/>
      <c r="AH68" s="66"/>
      <c r="AI68" s="72">
        <v>0</v>
      </c>
      <c r="AJ68" s="66"/>
      <c r="AK68" s="66"/>
      <c r="AL68" s="72">
        <v>0</v>
      </c>
      <c r="AM68" s="66"/>
      <c r="AN68" s="66"/>
      <c r="AO68" s="72">
        <v>0</v>
      </c>
      <c r="AP68" s="71"/>
      <c r="AQ68" s="71"/>
      <c r="AR68" s="67"/>
      <c r="AT68" s="111" t="e">
        <f>#REF!-F68</f>
        <v>#REF!</v>
      </c>
    </row>
    <row r="69" spans="1:46" s="7" customFormat="1" ht="57" customHeight="1">
      <c r="A69" s="41"/>
      <c r="B69" s="134" t="s">
        <v>18</v>
      </c>
      <c r="C69" s="134"/>
      <c r="D69" s="134"/>
      <c r="E69" s="105"/>
      <c r="F69" s="68"/>
      <c r="G69" s="66"/>
      <c r="H69" s="105"/>
      <c r="I69" s="102"/>
      <c r="J69" s="66"/>
      <c r="K69" s="105"/>
      <c r="L69" s="102"/>
      <c r="M69" s="66"/>
      <c r="N69" s="105"/>
      <c r="O69" s="102"/>
      <c r="P69" s="66"/>
      <c r="Q69" s="104"/>
      <c r="R69" s="102"/>
      <c r="S69" s="66"/>
      <c r="T69" s="104"/>
      <c r="U69" s="66"/>
      <c r="V69" s="66"/>
      <c r="W69" s="104"/>
      <c r="X69" s="70"/>
      <c r="Y69" s="66"/>
      <c r="Z69" s="104"/>
      <c r="AA69" s="94"/>
      <c r="AB69" s="66"/>
      <c r="AC69" s="104"/>
      <c r="AD69" s="70"/>
      <c r="AE69" s="66"/>
      <c r="AF69" s="104"/>
      <c r="AG69" s="67"/>
      <c r="AH69" s="66"/>
      <c r="AI69" s="104"/>
      <c r="AJ69" s="70"/>
      <c r="AK69" s="66"/>
      <c r="AL69" s="104"/>
      <c r="AM69" s="66"/>
      <c r="AN69" s="66"/>
      <c r="AO69" s="104"/>
      <c r="AP69" s="70"/>
      <c r="AQ69" s="70"/>
      <c r="AR69" s="70"/>
      <c r="AS69" s="32"/>
      <c r="AT69" s="111" t="e">
        <f>#REF!-F69</f>
        <v>#REF!</v>
      </c>
    </row>
    <row r="70" spans="1:46" ht="84" customHeight="1">
      <c r="A70" s="126" t="s">
        <v>10</v>
      </c>
      <c r="B70" s="132" t="s">
        <v>19</v>
      </c>
      <c r="C70" s="5" t="s">
        <v>11</v>
      </c>
      <c r="D70" s="2" t="s">
        <v>76</v>
      </c>
      <c r="E70" s="65">
        <f>H70+K70+N70+Q70+T70+W70+Z70+AC70+AF70+AI70+AL70+AO70</f>
        <v>106736.59999999999</v>
      </c>
      <c r="F70" s="68">
        <f t="shared" si="0"/>
        <v>34118.8</v>
      </c>
      <c r="G70" s="66">
        <f t="shared" si="1"/>
        <v>31.96541767303812</v>
      </c>
      <c r="H70" s="65">
        <f>H71+H72</f>
        <v>2405</v>
      </c>
      <c r="I70" s="66">
        <f>I71+I72</f>
        <v>1470.9</v>
      </c>
      <c r="J70" s="66">
        <f t="shared" si="2"/>
        <v>61.16008316008317</v>
      </c>
      <c r="K70" s="65">
        <f>K71+K72</f>
        <v>4624.4</v>
      </c>
      <c r="L70" s="66">
        <f>L71+L72</f>
        <v>5117.2</v>
      </c>
      <c r="M70" s="66">
        <f t="shared" si="3"/>
        <v>110.65651760228354</v>
      </c>
      <c r="N70" s="65">
        <f>N71+N72</f>
        <v>3103.5</v>
      </c>
      <c r="O70" s="66">
        <f>O71+O72</f>
        <v>4601.9</v>
      </c>
      <c r="P70" s="66">
        <f t="shared" si="4"/>
        <v>148.28097309489286</v>
      </c>
      <c r="Q70" s="65">
        <f>Q71+Q72</f>
        <v>8864.2</v>
      </c>
      <c r="R70" s="66">
        <f>R71+R72</f>
        <v>3946.9</v>
      </c>
      <c r="S70" s="66">
        <f>R70/Q70*100</f>
        <v>44.52629678933237</v>
      </c>
      <c r="T70" s="65">
        <f>T71+T72</f>
        <v>10857.7</v>
      </c>
      <c r="U70" s="66">
        <f>U71+U72</f>
        <v>7210.4</v>
      </c>
      <c r="V70" s="66">
        <f>U70/T70*100</f>
        <v>66.40817115963785</v>
      </c>
      <c r="W70" s="65">
        <f>W71+W72</f>
        <v>9868.7</v>
      </c>
      <c r="X70" s="66">
        <f>X71+X72</f>
        <v>11771.5</v>
      </c>
      <c r="Y70" s="66">
        <f t="shared" si="6"/>
        <v>119.28116165249727</v>
      </c>
      <c r="Z70" s="65">
        <f>Z71+Z72</f>
        <v>11300.9</v>
      </c>
      <c r="AA70" s="94"/>
      <c r="AB70" s="66"/>
      <c r="AC70" s="65">
        <f>AC71+AC72</f>
        <v>18810.3</v>
      </c>
      <c r="AD70" s="66"/>
      <c r="AE70" s="66"/>
      <c r="AF70" s="65">
        <f>AF71+AF72</f>
        <v>9654.5</v>
      </c>
      <c r="AG70" s="66"/>
      <c r="AH70" s="66"/>
      <c r="AI70" s="65">
        <f>AI71+AI72</f>
        <v>9262.6</v>
      </c>
      <c r="AJ70" s="66"/>
      <c r="AK70" s="66"/>
      <c r="AL70" s="65">
        <f>AL71+AL72</f>
        <v>8316.4</v>
      </c>
      <c r="AM70" s="66"/>
      <c r="AN70" s="66"/>
      <c r="AO70" s="65">
        <f>AO71+AO72</f>
        <v>9668.4</v>
      </c>
      <c r="AP70" s="66"/>
      <c r="AQ70" s="66"/>
      <c r="AR70" s="67"/>
      <c r="AT70" s="111" t="e">
        <f>#REF!-F70</f>
        <v>#REF!</v>
      </c>
    </row>
    <row r="71" spans="1:46" ht="72.75" customHeight="1">
      <c r="A71" s="126"/>
      <c r="B71" s="132"/>
      <c r="C71" s="5" t="s">
        <v>5</v>
      </c>
      <c r="D71" s="2" t="s">
        <v>77</v>
      </c>
      <c r="E71" s="65">
        <f>H71+K71+N71+Q71+T71+W71+Z71+AC71+AF71+AI71+AL71+AO71</f>
        <v>82515.5</v>
      </c>
      <c r="F71" s="68">
        <f t="shared" si="0"/>
        <v>27611.9</v>
      </c>
      <c r="G71" s="66">
        <f t="shared" si="1"/>
        <v>33.46268276869194</v>
      </c>
      <c r="H71" s="65">
        <v>2405</v>
      </c>
      <c r="I71" s="66">
        <v>1470.9</v>
      </c>
      <c r="J71" s="66">
        <f t="shared" si="2"/>
        <v>61.16008316008317</v>
      </c>
      <c r="K71" s="65">
        <v>4300</v>
      </c>
      <c r="L71" s="66">
        <v>5117.2</v>
      </c>
      <c r="M71" s="66">
        <f t="shared" si="3"/>
        <v>119.00465116279068</v>
      </c>
      <c r="N71" s="65">
        <v>2808.8</v>
      </c>
      <c r="O71" s="66">
        <v>4601.9</v>
      </c>
      <c r="P71" s="66">
        <f t="shared" si="4"/>
        <v>163.8386499572771</v>
      </c>
      <c r="Q71" s="65">
        <v>8391</v>
      </c>
      <c r="R71" s="66">
        <v>3859.9</v>
      </c>
      <c r="S71" s="66">
        <f t="shared" si="5"/>
        <v>46.000476701227505</v>
      </c>
      <c r="T71" s="118">
        <v>8157.7</v>
      </c>
      <c r="U71" s="66">
        <v>5018.4</v>
      </c>
      <c r="V71" s="66">
        <f>U71/T71*100</f>
        <v>61.51733944616742</v>
      </c>
      <c r="W71" s="65">
        <f>6998.7+70</f>
        <v>7068.7</v>
      </c>
      <c r="X71" s="98">
        <v>7543.6</v>
      </c>
      <c r="Y71" s="66">
        <f t="shared" si="6"/>
        <v>106.71834990875269</v>
      </c>
      <c r="Z71" s="65">
        <v>7190.2</v>
      </c>
      <c r="AA71" s="94"/>
      <c r="AB71" s="66"/>
      <c r="AC71" s="65">
        <v>9600.3</v>
      </c>
      <c r="AD71" s="66"/>
      <c r="AE71" s="66"/>
      <c r="AF71" s="65">
        <v>7664.6</v>
      </c>
      <c r="AG71" s="66"/>
      <c r="AH71" s="66"/>
      <c r="AI71" s="65">
        <f>7711.5+549.1</f>
        <v>8260.6</v>
      </c>
      <c r="AJ71" s="66"/>
      <c r="AK71" s="66"/>
      <c r="AL71" s="65">
        <v>7702</v>
      </c>
      <c r="AM71" s="66"/>
      <c r="AN71" s="66"/>
      <c r="AO71" s="65">
        <v>8966.6</v>
      </c>
      <c r="AP71" s="66"/>
      <c r="AQ71" s="66"/>
      <c r="AR71" s="67"/>
      <c r="AT71" s="111" t="e">
        <f>#REF!-F71</f>
        <v>#REF!</v>
      </c>
    </row>
    <row r="72" spans="1:46" ht="60.75" customHeight="1">
      <c r="A72" s="126"/>
      <c r="B72" s="132"/>
      <c r="C72" s="9" t="s">
        <v>6</v>
      </c>
      <c r="D72" s="10" t="s">
        <v>52</v>
      </c>
      <c r="E72" s="65">
        <f>H72+K72+N72+Q72+T72+W72+Z72+AC72+AF72+AI72+AL72+AO72</f>
        <v>24221.100000000002</v>
      </c>
      <c r="F72" s="68">
        <f t="shared" si="0"/>
        <v>6506.9</v>
      </c>
      <c r="G72" s="66">
        <f t="shared" si="1"/>
        <v>26.86459326785323</v>
      </c>
      <c r="H72" s="65">
        <v>0</v>
      </c>
      <c r="I72" s="66">
        <v>0</v>
      </c>
      <c r="J72" s="66">
        <v>0</v>
      </c>
      <c r="K72" s="65">
        <v>324.4</v>
      </c>
      <c r="L72" s="66">
        <v>0</v>
      </c>
      <c r="M72" s="66">
        <f t="shared" si="3"/>
        <v>0</v>
      </c>
      <c r="N72" s="65">
        <v>294.7</v>
      </c>
      <c r="O72" s="66">
        <v>0</v>
      </c>
      <c r="P72" s="66">
        <f t="shared" si="4"/>
        <v>0</v>
      </c>
      <c r="Q72" s="65">
        <v>473.2</v>
      </c>
      <c r="R72" s="66">
        <v>87</v>
      </c>
      <c r="S72" s="66">
        <f t="shared" si="5"/>
        <v>18.385460693153004</v>
      </c>
      <c r="T72" s="118">
        <v>2700</v>
      </c>
      <c r="U72" s="66">
        <v>2192</v>
      </c>
      <c r="V72" s="66">
        <f>U72/T72*100</f>
        <v>81.18518518518518</v>
      </c>
      <c r="W72" s="65">
        <v>2800</v>
      </c>
      <c r="X72" s="66">
        <v>4227.9</v>
      </c>
      <c r="Y72" s="66">
        <f t="shared" si="6"/>
        <v>150.99642857142857</v>
      </c>
      <c r="Z72" s="65">
        <v>4110.7</v>
      </c>
      <c r="AA72" s="94"/>
      <c r="AB72" s="66"/>
      <c r="AC72" s="65">
        <v>9210</v>
      </c>
      <c r="AD72" s="66"/>
      <c r="AE72" s="66"/>
      <c r="AF72" s="65">
        <v>1989.9</v>
      </c>
      <c r="AG72" s="66"/>
      <c r="AH72" s="66"/>
      <c r="AI72" s="65">
        <v>1002</v>
      </c>
      <c r="AJ72" s="66"/>
      <c r="AK72" s="66"/>
      <c r="AL72" s="65">
        <v>614.4</v>
      </c>
      <c r="AM72" s="66"/>
      <c r="AN72" s="66"/>
      <c r="AO72" s="65">
        <f>17+684.8</f>
        <v>701.8</v>
      </c>
      <c r="AP72" s="66"/>
      <c r="AQ72" s="66"/>
      <c r="AR72" s="67"/>
      <c r="AT72" s="111" t="e">
        <f>#REF!-F72</f>
        <v>#REF!</v>
      </c>
    </row>
    <row r="73" ht="15.75" customHeight="1">
      <c r="AT73" s="122"/>
    </row>
    <row r="74" spans="2:46" ht="19.5" customHeight="1">
      <c r="B74" s="78"/>
      <c r="C74" s="78"/>
      <c r="D74" s="76"/>
      <c r="E74" s="76"/>
      <c r="F74" s="77"/>
      <c r="G74" s="75"/>
      <c r="H74" s="73"/>
      <c r="I74" s="74"/>
      <c r="J74" s="75"/>
      <c r="K74" s="75"/>
      <c r="L74" s="64"/>
      <c r="AT74" s="122"/>
    </row>
    <row r="75" spans="1:46" ht="26.25" customHeight="1">
      <c r="A75" s="16"/>
      <c r="B75" s="115"/>
      <c r="C75" s="30"/>
      <c r="D75" s="113"/>
      <c r="E75" s="79"/>
      <c r="F75" s="15"/>
      <c r="G75" s="15"/>
      <c r="H75" s="80"/>
      <c r="I75" s="81"/>
      <c r="J75" s="15"/>
      <c r="K75" s="82"/>
      <c r="L75" s="16"/>
      <c r="M75" s="83"/>
      <c r="N75" s="16"/>
      <c r="Q75" s="84"/>
      <c r="AR75" s="16"/>
      <c r="AS75" s="16"/>
      <c r="AT75" s="122"/>
    </row>
    <row r="76" spans="1:46" ht="18.75">
      <c r="A76" s="16"/>
      <c r="B76" s="115"/>
      <c r="C76" s="30"/>
      <c r="D76" s="113"/>
      <c r="E76" s="79"/>
      <c r="F76" s="82"/>
      <c r="G76" s="15"/>
      <c r="H76" s="85"/>
      <c r="I76" s="15"/>
      <c r="J76" s="15"/>
      <c r="K76" s="82"/>
      <c r="L76" s="16"/>
      <c r="M76" s="83"/>
      <c r="N76" s="16"/>
      <c r="O76" s="86"/>
      <c r="P76" s="84"/>
      <c r="AR76" s="16"/>
      <c r="AS76" s="16"/>
      <c r="AT76" s="122"/>
    </row>
    <row r="77" spans="1:46" ht="25.5" customHeight="1">
      <c r="A77" s="16"/>
      <c r="B77" s="114"/>
      <c r="C77" s="30"/>
      <c r="D77" s="113"/>
      <c r="E77" s="87"/>
      <c r="F77" s="82"/>
      <c r="G77" s="85"/>
      <c r="H77" s="82"/>
      <c r="I77" s="88"/>
      <c r="J77" s="82"/>
      <c r="K77" s="82"/>
      <c r="L77" s="16"/>
      <c r="M77" s="83"/>
      <c r="N77" s="16"/>
      <c r="AR77" s="16"/>
      <c r="AS77" s="16"/>
      <c r="AT77" s="122"/>
    </row>
    <row r="78" spans="1:46" ht="27.75" customHeight="1">
      <c r="A78" s="16"/>
      <c r="B78" s="112"/>
      <c r="C78" s="30"/>
      <c r="D78" s="113"/>
      <c r="E78" s="87"/>
      <c r="F78" s="85"/>
      <c r="G78" s="85"/>
      <c r="H78" s="80"/>
      <c r="I78" s="83"/>
      <c r="J78" s="82"/>
      <c r="K78" s="83"/>
      <c r="L78" s="83"/>
      <c r="M78" s="83"/>
      <c r="N78" s="16"/>
      <c r="AR78" s="16"/>
      <c r="AS78" s="16"/>
      <c r="AT78" s="122"/>
    </row>
    <row r="79" spans="1:46" ht="26.25" customHeight="1">
      <c r="A79" s="16"/>
      <c r="B79" s="92"/>
      <c r="C79" s="30"/>
      <c r="D79" s="108"/>
      <c r="E79" s="89"/>
      <c r="H79" s="83"/>
      <c r="I79" s="83"/>
      <c r="J79" s="83"/>
      <c r="K79" s="90"/>
      <c r="L79" s="83"/>
      <c r="M79" s="83"/>
      <c r="N79" s="16"/>
      <c r="AR79" s="16"/>
      <c r="AS79" s="16"/>
      <c r="AT79" s="122"/>
    </row>
    <row r="80" spans="2:46" s="86" customFormat="1" ht="15.75">
      <c r="B80" s="92"/>
      <c r="C80" s="93"/>
      <c r="D80" s="93"/>
      <c r="E80" s="89"/>
      <c r="F80" s="6"/>
      <c r="G80" s="6"/>
      <c r="H80" s="83"/>
      <c r="I80" s="83"/>
      <c r="J80" s="83"/>
      <c r="K80" s="90"/>
      <c r="L80" s="83"/>
      <c r="M80" s="83"/>
      <c r="AT80" s="122"/>
    </row>
    <row r="81" spans="1:13" ht="41.25" customHeight="1">
      <c r="A81" s="4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4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4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4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4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4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54">
    <mergeCell ref="A7:A9"/>
    <mergeCell ref="B7:B9"/>
    <mergeCell ref="C7:C9"/>
    <mergeCell ref="D7:D9"/>
    <mergeCell ref="H8:I8"/>
    <mergeCell ref="K8:L8"/>
    <mergeCell ref="H7:J7"/>
    <mergeCell ref="K7:M7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AL8:AM8"/>
    <mergeCell ref="AK8:AK9"/>
    <mergeCell ref="AB8:AB9"/>
    <mergeCell ref="AE8:AE9"/>
    <mergeCell ref="AH8:AH9"/>
    <mergeCell ref="Z7:AB7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2018-07-06T05:13:47Z</cp:lastPrinted>
  <dcterms:created xsi:type="dcterms:W3CDTF">2014-04-17T09:12:27Z</dcterms:created>
  <dcterms:modified xsi:type="dcterms:W3CDTF">2018-07-06T05:37:58Z</dcterms:modified>
  <cp:category/>
  <cp:version/>
  <cp:contentType/>
  <cp:contentStatus/>
</cp:coreProperties>
</file>